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Credit Policy\Calculators\"/>
    </mc:Choice>
  </mc:AlternateContent>
  <xr:revisionPtr revIDLastSave="0" documentId="8_{99615E64-0F43-4FE8-B996-FFD64C917CE3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Business Bk Stmt Calculator" sheetId="1" r:id="rId1"/>
    <sheet name="Sheet2" sheetId="10" state="hidden" r:id="rId2"/>
    <sheet name="Deposits Not Included in Estima" sheetId="6" state="hidden" r:id="rId3"/>
    <sheet name="Instructions" sheetId="2" state="hidden" r:id="rId4"/>
    <sheet name="Val" sheetId="3" r:id="rId5"/>
    <sheet name="Covid Special Considerations" sheetId="4" state="hidden" r:id="rId6"/>
    <sheet name="Sheet1" sheetId="5" state="hidden" r:id="rId7"/>
  </sheets>
  <definedNames>
    <definedName name="_xlnm._FilterDatabase" localSheetId="2" hidden="1">'Deposits Not Included in Estima'!$A$2:$K$2</definedName>
    <definedName name="calcoptions">'Business Bk Stmt Calculator'!$I$11:$I$14</definedName>
    <definedName name="IneligibleDP">'Business Bk Stmt Calculator'!$E$19:$S$42</definedName>
    <definedName name="_xlnm.Print_Area" localSheetId="0">'Business Bk Stmt Calculator'!$A$1:$T$56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1" l="1"/>
  <c r="T9" i="1" s="1"/>
  <c r="B20" i="1" l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T25" i="1" l="1"/>
  <c r="P11" i="5" l="1"/>
  <c r="T19" i="1" l="1"/>
  <c r="T20" i="1"/>
  <c r="T21" i="1"/>
  <c r="T22" i="1"/>
  <c r="T23" i="1"/>
  <c r="T24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 l="1"/>
  <c r="T7" i="1" s="1"/>
  <c r="T11" i="1" s="1"/>
  <c r="M10" i="5" l="1"/>
  <c r="C20" i="3"/>
  <c r="N10" i="5" l="1"/>
  <c r="N11" i="5" s="1"/>
  <c r="N12" i="5" s="1"/>
  <c r="M11" i="5" l="1"/>
  <c r="M12" i="5" s="1"/>
  <c r="K11" i="5"/>
  <c r="T2" i="1"/>
  <c r="B32" i="1"/>
  <c r="B33" i="1" s="1"/>
  <c r="B34" i="1" l="1"/>
  <c r="B35" i="1" s="1"/>
  <c r="B36" i="1" s="1"/>
  <c r="B37" i="1" s="1"/>
  <c r="B38" i="1" s="1"/>
  <c r="B39" i="1" s="1"/>
  <c r="B40" i="1" s="1"/>
  <c r="B41" i="1" s="1"/>
  <c r="B42" i="1" s="1"/>
  <c r="C1" i="4" l="1"/>
  <c r="G3" i="4"/>
  <c r="C3" i="4"/>
  <c r="C6" i="4" s="1"/>
  <c r="G1" i="4"/>
  <c r="G6" i="4" l="1"/>
  <c r="C8" i="4" s="1"/>
  <c r="A20" i="4" l="1"/>
  <c r="A16" i="4"/>
  <c r="A18" i="4"/>
  <c r="E8" i="4"/>
  <c r="D8" i="4" s="1"/>
  <c r="D9" i="4" s="1"/>
  <c r="A17" i="4"/>
  <c r="A15" i="4"/>
  <c r="A19" i="4"/>
</calcChain>
</file>

<file path=xl/sharedStrings.xml><?xml version="1.0" encoding="utf-8"?>
<sst xmlns="http://schemas.openxmlformats.org/spreadsheetml/2006/main" count="123" uniqueCount="105">
  <si>
    <t xml:space="preserve">1) Confirm 24 months Bank Statement data is available for input. </t>
  </si>
  <si>
    <t>2) Input Account Information  (as available).  Account must be in the name of the business reflecting only business income and expenses and borrower must be 100% owner of the business.</t>
  </si>
  <si>
    <t>Account Information</t>
  </si>
  <si>
    <t>Results Analysis</t>
  </si>
  <si>
    <t xml:space="preserve">3) Input Statement Ending Date for each month reviewed. </t>
  </si>
  <si>
    <t>4) Input Total Monthly Deposits from each statement</t>
  </si>
  <si>
    <t>5) Identify and Input the number of NSF or Overdrafts reported on each statement</t>
  </si>
  <si>
    <t>Account Number:</t>
  </si>
  <si>
    <t>6) Input any amounts related to deposits that are not part of the self employed earnings that are being evaluated</t>
  </si>
  <si>
    <t xml:space="preserve">7) Input any amounts pertaining to Business Expenses </t>
  </si>
  <si>
    <t>8) The calculated Average Monthly Cash Flow will be displayed within the "Results Analysis"</t>
  </si>
  <si>
    <t>9) Input  Revenue data from Profit and Loss statement prepared by CPA or Licensed Tax preparer.</t>
  </si>
  <si>
    <t>10) Compare the calculated Average Monthly Cash Flow versus the Revenue data from the P&amp;L to ensure within 5%.</t>
  </si>
  <si>
    <t>Month</t>
  </si>
  <si>
    <t>DISCLAIMER:</t>
  </si>
  <si>
    <t xml:space="preserve">The information provided via this calculator are intended for illustrative purposes for mortgage professionals only; accuracy is not guaranteed.  </t>
  </si>
  <si>
    <t xml:space="preserve">The results provided do not constitute either a pre-qualification or a credit decision.  </t>
  </si>
  <si>
    <t>Qualification for loan programs that are offered by Arc Home requires specific borrower, property and other applicable information to be reviewed by an Arc Home underwriter.</t>
  </si>
  <si>
    <t>Instructions</t>
  </si>
  <si>
    <t>Select the  Number of Statements:</t>
  </si>
  <si>
    <t>Total Allowable Deposits:</t>
  </si>
  <si>
    <t>Total Monthly Deposits</t>
  </si>
  <si>
    <t>Statement End Date</t>
  </si>
  <si>
    <t>Total Adjusted Deposits</t>
  </si>
  <si>
    <t>*NSFs</t>
  </si>
  <si>
    <t>Income Calculation</t>
  </si>
  <si>
    <t>Comments</t>
  </si>
  <si>
    <t>Borrower Name:</t>
  </si>
  <si>
    <t>ARC Loan Number:</t>
  </si>
  <si>
    <t>Date</t>
  </si>
  <si>
    <t>Underwriter:</t>
  </si>
  <si>
    <t xml:space="preserve"> Business Bank Statement Program Income Calculator (Includes Commingled Accounts***)</t>
  </si>
  <si>
    <t>Option 1 - Fixed Expense Ratio</t>
  </si>
  <si>
    <t>Product Business</t>
  </si>
  <si>
    <t>Service Business</t>
  </si>
  <si>
    <t>Expense Ratio</t>
  </si>
  <si>
    <t>Order of Bank Statements:</t>
  </si>
  <si>
    <t>Ascending</t>
  </si>
  <si>
    <t>Descending</t>
  </si>
  <si>
    <t>Choose Business Bank Statement Method</t>
  </si>
  <si>
    <t>Enter 1003 Monthly Net Income:</t>
  </si>
  <si>
    <t>**Ineligible deposits to be subtracted   (input figures as positive numbers)</t>
  </si>
  <si>
    <t>***Comingled accounts -Single account reflecting both personal/business income and expenses</t>
  </si>
  <si>
    <t>**Ineligible deposits Include: Transfers from other accounts, Income from other sources, credit lines, business loans,  rental Income, one-time deposits, cash advances from credit cards, returns/refunds for credit</t>
  </si>
  <si>
    <t>Months April 2020 or onward:</t>
  </si>
  <si>
    <t>Months Prior to April 2020</t>
  </si>
  <si>
    <t>Eligible Deposits, April 2020 or onward:</t>
  </si>
  <si>
    <t>Eligible Deposits, Prior to April 2020</t>
  </si>
  <si>
    <t>Average Monthly Income April 2020 Onward</t>
  </si>
  <si>
    <t>Average Monthly Income Prior to April 2020</t>
  </si>
  <si>
    <t xml:space="preserve">Average Monthly Income Change, April 2020 </t>
  </si>
  <si>
    <t>Bank Statement Qualifiaction Guide Post Covid 2020</t>
  </si>
  <si>
    <t>Review to determine Additional Restrictions:</t>
  </si>
  <si>
    <t>Reduction in income</t>
  </si>
  <si>
    <t>Expense ratio addition</t>
  </si>
  <si>
    <t>Reduction in LTV</t>
  </si>
  <si>
    <t>Additional reserves</t>
  </si>
  <si>
    <t>LOE</t>
  </si>
  <si>
    <t>≤ 5%</t>
  </si>
  <si>
    <t>No Change</t>
  </si>
  <si>
    <t>None</t>
  </si>
  <si>
    <t>≤ 10%</t>
  </si>
  <si>
    <t xml:space="preserve"> 5% from limit</t>
  </si>
  <si>
    <t>3 months</t>
  </si>
  <si>
    <t>Steps taken to return to typical revenue</t>
  </si>
  <si>
    <t>≤ 20%</t>
  </si>
  <si>
    <t>10% from limit</t>
  </si>
  <si>
    <t>6 months</t>
  </si>
  <si>
    <t>≤ 30%</t>
  </si>
  <si>
    <t>9 months</t>
  </si>
  <si>
    <t>Steps taken to return to typical revenue and P&amp;L is Required</t>
  </si>
  <si>
    <t>≤ 40%</t>
  </si>
  <si>
    <t>Case by Case</t>
  </si>
  <si>
    <t>&gt; 40%</t>
  </si>
  <si>
    <t>Does not qualify</t>
  </si>
  <si>
    <t>Option 2 - 3rd Party Expense Statement</t>
  </si>
  <si>
    <t>LTV Reduction</t>
  </si>
  <si>
    <t>Enter Borrower's Percentage of Ownership</t>
  </si>
  <si>
    <t>NOTES:</t>
  </si>
  <si>
    <t>Deposits Not Included in Estimated Revenue</t>
  </si>
  <si>
    <t>Document</t>
  </si>
  <si>
    <t>Page #</t>
  </si>
  <si>
    <t>Account</t>
  </si>
  <si>
    <t>Description</t>
  </si>
  <si>
    <t>Debit</t>
  </si>
  <si>
    <t>Credit</t>
  </si>
  <si>
    <t>Balance</t>
  </si>
  <si>
    <t>Explanation</t>
  </si>
  <si>
    <t>Comment</t>
  </si>
  <si>
    <t>*NSF's:</t>
  </si>
  <si>
    <t>If one or more occurrences in most recent two-month time period, up to three (3) occurrences are allowed in the most recent 12-month time period</t>
  </si>
  <si>
    <t xml:space="preserve">If there are zero (0) occurrences in the most recent three-month time period, up to five (5) occurrences are allowed in the most recent 12-month time period </t>
  </si>
  <si>
    <t>The calculation results provided are subject to change at the time of Underwriting. New or updated documentation, business structure details, and/or loan specifics may require a revised calculation for the purposes of qualifying. **</t>
  </si>
  <si>
    <t xml:space="preserve">Financial Institution: </t>
  </si>
  <si>
    <t>Date:</t>
  </si>
  <si>
    <t>Name on Account:</t>
  </si>
  <si>
    <t>Select Business Type</t>
  </si>
  <si>
    <t>Select FTE/Contractors (not including owner)</t>
  </si>
  <si>
    <t>0 Employees</t>
  </si>
  <si>
    <t>1-10 Employees</t>
  </si>
  <si>
    <t>Expense Ratio from CPA (Option 2)</t>
  </si>
  <si>
    <t>Average Allowable Monthly Deposits</t>
  </si>
  <si>
    <t>Fixed Expense Ratio</t>
  </si>
  <si>
    <t>More than 10 Employees</t>
  </si>
  <si>
    <r>
      <t xml:space="preserve">Monthly Qualifying Income Based on Borrower's Percentage of Ownership:
</t>
    </r>
    <r>
      <rPr>
        <i/>
        <sz val="12"/>
        <color theme="0"/>
        <rFont val="Lato"/>
        <family val="2"/>
      </rPr>
      <t>(Large deviations between the 1003 income and the calculated income should be evaluated and may require an LOE from the borrower and/or additional documentation.)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</si>
</sst>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\-yy;@"/>
    <numFmt numFmtId="166" formatCode="&quot;$&quot;#,##0.00"/>
    <numFmt numFmtId="167" formatCode="0.0%"/>
    <numFmt numFmtId="168" formatCode="mm/dd/yyyy"/>
    <numFmt numFmtId="169" formatCode="0000"/>
  </numFmts>
  <fonts count="62" x14ac:knownFonts="1">
    <font>
      <sz val="11"/>
      <color rgb="FF000000"/>
      <name val="Calibri"/>
    </font>
    <font>
      <sz val="11"/>
      <name val="Calibri"/>
      <family val="2"/>
    </font>
    <font>
      <b/>
      <sz val="15"/>
      <color rgb="FF000000"/>
      <name val="Calibri"/>
      <family val="2"/>
    </font>
    <font>
      <sz val="15"/>
      <color rgb="FF000000"/>
      <name val="Calibri"/>
      <family val="2"/>
    </font>
    <font>
      <b/>
      <sz val="14"/>
      <color theme="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5"/>
      <name val="Calibri"/>
      <family val="2"/>
    </font>
    <font>
      <sz val="11"/>
      <color rgb="FF000000"/>
      <name val="Calibri"/>
      <family val="2"/>
    </font>
    <font>
      <sz val="13"/>
      <color theme="0"/>
      <name val="Book Antiqua"/>
      <family val="1"/>
    </font>
    <font>
      <b/>
      <sz val="14"/>
      <color rgb="FF000000"/>
      <name val="Calibri"/>
      <family val="2"/>
    </font>
    <font>
      <b/>
      <sz val="12"/>
      <color theme="4"/>
      <name val="Book Antiqua"/>
      <family val="1"/>
    </font>
    <font>
      <sz val="11"/>
      <color theme="4"/>
      <name val="Calibri"/>
      <family val="2"/>
    </font>
    <font>
      <sz val="11"/>
      <color rgb="FF000000"/>
      <name val="Calibri"/>
      <family val="2"/>
    </font>
    <font>
      <sz val="15"/>
      <color theme="4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Lato"/>
      <family val="2"/>
    </font>
    <font>
      <sz val="11"/>
      <name val="Lato"/>
      <family val="2"/>
    </font>
    <font>
      <b/>
      <sz val="18"/>
      <name val="Lato"/>
      <family val="2"/>
    </font>
    <font>
      <sz val="18"/>
      <name val="Lato"/>
      <family val="2"/>
    </font>
    <font>
      <sz val="15"/>
      <color theme="0"/>
      <name val="Lato"/>
      <family val="2"/>
    </font>
    <font>
      <sz val="15"/>
      <color rgb="FF000000"/>
      <name val="Lato"/>
      <family val="2"/>
    </font>
    <font>
      <b/>
      <sz val="15"/>
      <color rgb="FF000000"/>
      <name val="Lato"/>
      <family val="2"/>
    </font>
    <font>
      <sz val="11"/>
      <color theme="0"/>
      <name val="Lato"/>
      <family val="2"/>
    </font>
    <font>
      <b/>
      <sz val="14"/>
      <color theme="0"/>
      <name val="Lato"/>
      <family val="2"/>
    </font>
    <font>
      <b/>
      <sz val="18"/>
      <color theme="0"/>
      <name val="Lato"/>
      <family val="2"/>
    </font>
    <font>
      <b/>
      <sz val="26"/>
      <color rgb="FF000000"/>
      <name val="Lato"/>
      <family val="2"/>
    </font>
    <font>
      <b/>
      <sz val="12"/>
      <color theme="0"/>
      <name val="Lato"/>
      <family val="2"/>
    </font>
    <font>
      <b/>
      <sz val="18"/>
      <color rgb="FF000000"/>
      <name val="Lato"/>
      <family val="2"/>
    </font>
    <font>
      <sz val="13"/>
      <color rgb="FF000000"/>
      <name val="Lato"/>
      <family val="2"/>
    </font>
    <font>
      <b/>
      <sz val="13"/>
      <color theme="0"/>
      <name val="Lato"/>
      <family val="2"/>
    </font>
    <font>
      <b/>
      <sz val="13"/>
      <color rgb="FF000000"/>
      <name val="Lato"/>
      <family val="2"/>
    </font>
    <font>
      <b/>
      <sz val="13"/>
      <name val="Lato"/>
      <family val="2"/>
    </font>
    <font>
      <sz val="13"/>
      <name val="Lato"/>
      <family val="2"/>
    </font>
    <font>
      <b/>
      <sz val="12"/>
      <name val="Lato"/>
      <family val="2"/>
    </font>
    <font>
      <sz val="12"/>
      <name val="Lato"/>
      <family val="2"/>
    </font>
    <font>
      <b/>
      <sz val="12"/>
      <color theme="4"/>
      <name val="Lato"/>
      <family val="2"/>
    </font>
    <font>
      <sz val="12"/>
      <color rgb="FF000000"/>
      <name val="Lato"/>
      <family val="2"/>
    </font>
    <font>
      <b/>
      <sz val="12"/>
      <color rgb="FF000000"/>
      <name val="Lato"/>
      <family val="2"/>
    </font>
    <font>
      <sz val="12"/>
      <color theme="4"/>
      <name val="Lato"/>
      <family val="2"/>
    </font>
    <font>
      <b/>
      <sz val="11"/>
      <name val="Lato"/>
      <family val="2"/>
    </font>
    <font>
      <b/>
      <i/>
      <sz val="12"/>
      <color rgb="FF000000"/>
      <name val="Lato"/>
      <family val="2"/>
    </font>
    <font>
      <i/>
      <sz val="12"/>
      <color theme="0"/>
      <name val="Lato"/>
      <family val="2"/>
    </font>
    <font>
      <b/>
      <sz val="11"/>
      <color rgb="FF000000"/>
      <name val="Lato"/>
      <family val="2"/>
    </font>
    <font>
      <b/>
      <sz val="15"/>
      <color theme="4"/>
      <name val="Lato"/>
      <family val="2"/>
    </font>
    <font>
      <b/>
      <sz val="14"/>
      <color theme="4"/>
      <name val="Lato"/>
      <family val="2"/>
    </font>
    <font>
      <b/>
      <sz val="11"/>
      <color theme="4"/>
      <name val="Lato"/>
      <family val="2"/>
    </font>
    <font>
      <sz val="14"/>
      <color theme="4"/>
      <name val="Lato"/>
      <family val="2"/>
    </font>
    <font>
      <b/>
      <sz val="11"/>
      <color rgb="FFFF0000"/>
      <name val="Lato"/>
      <family val="2"/>
    </font>
    <font>
      <sz val="11"/>
      <color theme="4"/>
      <name val="Lato"/>
      <family val="2"/>
    </font>
    <font>
      <sz val="16"/>
      <color rgb="FF000000"/>
      <name val="Lato"/>
      <family val="2"/>
    </font>
    <font>
      <b/>
      <sz val="14"/>
      <color rgb="FF000000"/>
      <name val="Lato"/>
      <family val="2"/>
    </font>
    <font>
      <sz val="24"/>
      <name val="Lato"/>
      <family val="2"/>
    </font>
    <font>
      <sz val="14"/>
      <color rgb="FF000000"/>
      <name val="Lato"/>
      <family val="2"/>
    </font>
    <font>
      <sz val="15"/>
      <name val="Lato"/>
      <family val="2"/>
    </font>
    <font>
      <sz val="20"/>
      <color theme="0"/>
      <name val="Lato"/>
      <family val="2"/>
    </font>
    <font>
      <sz val="20"/>
      <color rgb="FF000000"/>
      <name val="Lato"/>
      <family val="2"/>
    </font>
    <font>
      <b/>
      <sz val="20"/>
      <color rgb="FF0C598E"/>
      <name val="Lato"/>
      <family val="2"/>
    </font>
  </fonts>
  <fills count="14">
    <fill>
      <patternFill patternType="none"/>
    </fill>
    <fill>
      <patternFill patternType="gray125"/>
    </fill>
    <fill>
      <patternFill patternType="solid">
        <fgColor rgb="FFC00000"/>
        <bgColor rgb="FF33CCFF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rgb="FFA5A5A5"/>
      </patternFill>
    </fill>
    <fill>
      <patternFill patternType="solid">
        <fgColor theme="2"/>
        <bgColor rgb="FFDEEAF6"/>
      </patternFill>
    </fill>
    <fill>
      <patternFill patternType="solid">
        <fgColor theme="0"/>
        <bgColor rgb="FF33CC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33CC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C598E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246"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Border="1" applyAlignment="1"/>
    <xf numFmtId="0" fontId="4" fillId="6" borderId="0" xfId="0" applyFont="1" applyFill="1" applyBorder="1" applyAlignment="1"/>
    <xf numFmtId="0" fontId="2" fillId="7" borderId="0" xfId="0" applyFont="1" applyFill="1" applyBorder="1" applyAlignment="1"/>
    <xf numFmtId="0" fontId="0" fillId="0" borderId="5" xfId="0" applyFont="1" applyBorder="1" applyAlignment="1"/>
    <xf numFmtId="0" fontId="0" fillId="0" borderId="0" xfId="0" applyFont="1" applyAlignment="1">
      <alignment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/>
    <xf numFmtId="0" fontId="7" fillId="0" borderId="0" xfId="0" applyFont="1" applyAlignment="1">
      <alignment wrapText="1"/>
    </xf>
    <xf numFmtId="0" fontId="5" fillId="0" borderId="0" xfId="0" applyFont="1" applyBorder="1" applyAlignment="1"/>
    <xf numFmtId="0" fontId="0" fillId="0" borderId="0" xfId="0" applyFont="1" applyAlignment="1">
      <alignment wrapText="1"/>
    </xf>
    <xf numFmtId="0" fontId="10" fillId="0" borderId="7" xfId="0" applyFont="1" applyBorder="1" applyAlignment="1">
      <alignment horizontal="center" vertical="center"/>
    </xf>
    <xf numFmtId="0" fontId="8" fillId="0" borderId="0" xfId="0" applyFont="1" applyAlignment="1"/>
    <xf numFmtId="0" fontId="12" fillId="0" borderId="0" xfId="0" applyFont="1" applyAlignment="1"/>
    <xf numFmtId="164" fontId="12" fillId="0" borderId="0" xfId="0" applyNumberFormat="1" applyFont="1" applyFill="1" applyBorder="1" applyAlignment="1" applyProtection="1"/>
    <xf numFmtId="164" fontId="11" fillId="0" borderId="0" xfId="0" applyNumberFormat="1" applyFont="1" applyFill="1" applyBorder="1" applyAlignment="1" applyProtection="1"/>
    <xf numFmtId="0" fontId="14" fillId="0" borderId="0" xfId="0" applyFont="1" applyFill="1" applyBorder="1" applyAlignment="1">
      <alignment wrapText="1"/>
    </xf>
    <xf numFmtId="164" fontId="14" fillId="0" borderId="0" xfId="1" applyNumberFormat="1" applyFont="1" applyFill="1" applyBorder="1" applyAlignment="1">
      <alignment wrapText="1"/>
    </xf>
    <xf numFmtId="0" fontId="0" fillId="0" borderId="0" xfId="0"/>
    <xf numFmtId="43" fontId="0" fillId="0" borderId="0" xfId="2" applyFont="1"/>
    <xf numFmtId="43" fontId="0" fillId="0" borderId="0" xfId="0" applyNumberFormat="1"/>
    <xf numFmtId="0" fontId="16" fillId="0" borderId="0" xfId="0" applyFont="1"/>
    <xf numFmtId="10" fontId="16" fillId="0" borderId="0" xfId="1" applyNumberFormat="1" applyFont="1"/>
    <xf numFmtId="0" fontId="16" fillId="0" borderId="0" xfId="0" applyFont="1" applyBorder="1" applyAlignment="1">
      <alignment horizontal="center"/>
    </xf>
    <xf numFmtId="9" fontId="0" fillId="0" borderId="20" xfId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6" fillId="0" borderId="19" xfId="0" applyFont="1" applyBorder="1" applyAlignment="1">
      <alignment horizontal="center"/>
    </xf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Font="1" applyBorder="1" applyAlignment="1"/>
    <xf numFmtId="14" fontId="0" fillId="0" borderId="0" xfId="0" applyNumberFormat="1" applyFont="1" applyBorder="1" applyAlignment="1"/>
    <xf numFmtId="44" fontId="0" fillId="0" borderId="0" xfId="3" applyFont="1" applyBorder="1" applyAlignment="1"/>
    <xf numFmtId="0" fontId="18" fillId="0" borderId="0" xfId="0" applyFont="1"/>
    <xf numFmtId="1" fontId="18" fillId="0" borderId="0" xfId="0" applyNumberFormat="1" applyFont="1"/>
    <xf numFmtId="168" fontId="18" fillId="0" borderId="0" xfId="0" applyNumberFormat="1" applyFont="1"/>
    <xf numFmtId="4" fontId="18" fillId="0" borderId="0" xfId="0" applyNumberFormat="1" applyFont="1"/>
    <xf numFmtId="0" fontId="19" fillId="0" borderId="0" xfId="0" applyFont="1"/>
    <xf numFmtId="3" fontId="18" fillId="0" borderId="0" xfId="0" applyNumberFormat="1" applyFont="1"/>
    <xf numFmtId="0" fontId="9" fillId="0" borderId="0" xfId="0" applyFont="1" applyFill="1" applyBorder="1" applyAlignment="1">
      <alignment wrapText="1"/>
    </xf>
    <xf numFmtId="0" fontId="8" fillId="0" borderId="0" xfId="0" quotePrefix="1" applyFont="1"/>
    <xf numFmtId="0" fontId="8" fillId="0" borderId="0" xfId="0" applyFont="1"/>
    <xf numFmtId="9" fontId="0" fillId="0" borderId="0" xfId="0" applyNumberFormat="1"/>
    <xf numFmtId="0" fontId="7" fillId="0" borderId="0" xfId="0" applyFont="1" applyFill="1" applyBorder="1" applyAlignment="1">
      <alignment wrapText="1"/>
    </xf>
    <xf numFmtId="0" fontId="20" fillId="0" borderId="0" xfId="0" applyFont="1"/>
    <xf numFmtId="9" fontId="20" fillId="0" borderId="0" xfId="0" applyNumberFormat="1" applyFont="1"/>
    <xf numFmtId="0" fontId="20" fillId="0" borderId="0" xfId="0" applyFont="1" applyAlignment="1"/>
    <xf numFmtId="0" fontId="20" fillId="0" borderId="0" xfId="0" applyFont="1" applyAlignment="1">
      <alignment horizontal="right"/>
    </xf>
    <xf numFmtId="9" fontId="20" fillId="0" borderId="0" xfId="1" applyFont="1" applyAlignment="1"/>
    <xf numFmtId="0" fontId="20" fillId="0" borderId="0" xfId="0" quotePrefix="1" applyFont="1" applyAlignment="1">
      <alignment horizontal="right"/>
    </xf>
    <xf numFmtId="9" fontId="21" fillId="0" borderId="0" xfId="1" applyFont="1" applyAlignment="1"/>
    <xf numFmtId="0" fontId="24" fillId="11" borderId="0" xfId="0" applyFont="1" applyFill="1" applyAlignment="1" applyProtection="1">
      <alignment wrapText="1"/>
    </xf>
    <xf numFmtId="0" fontId="20" fillId="11" borderId="0" xfId="0" applyFont="1" applyFill="1" applyAlignment="1" applyProtection="1"/>
    <xf numFmtId="0" fontId="25" fillId="0" borderId="13" xfId="0" applyFont="1" applyBorder="1" applyAlignment="1" applyProtection="1">
      <alignment wrapText="1"/>
    </xf>
    <xf numFmtId="0" fontId="25" fillId="0" borderId="0" xfId="0" applyFont="1" applyBorder="1" applyAlignment="1" applyProtection="1">
      <alignment wrapText="1"/>
    </xf>
    <xf numFmtId="0" fontId="26" fillId="7" borderId="0" xfId="0" applyFont="1" applyFill="1" applyBorder="1" applyAlignment="1" applyProtection="1">
      <alignment horizontal="center" wrapText="1"/>
    </xf>
    <xf numFmtId="0" fontId="25" fillId="0" borderId="0" xfId="0" applyFont="1" applyBorder="1" applyAlignment="1" applyProtection="1"/>
    <xf numFmtId="0" fontId="20" fillId="0" borderId="0" xfId="0" applyFont="1" applyBorder="1" applyAlignment="1" applyProtection="1"/>
    <xf numFmtId="166" fontId="27" fillId="7" borderId="9" xfId="0" applyNumberFormat="1" applyFont="1" applyFill="1" applyBorder="1" applyAlignment="1" applyProtection="1">
      <alignment vertical="center"/>
    </xf>
    <xf numFmtId="0" fontId="28" fillId="6" borderId="0" xfId="0" applyFont="1" applyFill="1" applyBorder="1" applyAlignment="1" applyProtection="1">
      <alignment horizontal="center" wrapText="1"/>
    </xf>
    <xf numFmtId="0" fontId="29" fillId="6" borderId="0" xfId="0" applyFont="1" applyFill="1" applyBorder="1" applyAlignment="1" applyProtection="1">
      <alignment horizontal="center" vertical="center" wrapText="1"/>
    </xf>
    <xf numFmtId="0" fontId="30" fillId="7" borderId="0" xfId="0" applyFont="1" applyFill="1" applyBorder="1" applyAlignment="1" applyProtection="1">
      <alignment horizontal="center" wrapText="1"/>
    </xf>
    <xf numFmtId="0" fontId="31" fillId="7" borderId="0" xfId="0" applyFont="1" applyFill="1" applyBorder="1" applyAlignment="1" applyProtection="1">
      <alignment horizontal="right" wrapText="1"/>
    </xf>
    <xf numFmtId="0" fontId="25" fillId="7" borderId="0" xfId="0" applyFont="1" applyFill="1" applyBorder="1" applyAlignment="1" applyProtection="1">
      <alignment wrapText="1"/>
    </xf>
    <xf numFmtId="0" fontId="27" fillId="7" borderId="9" xfId="0" applyFont="1" applyFill="1" applyBorder="1" applyAlignment="1" applyProtection="1">
      <alignment vertical="center"/>
    </xf>
    <xf numFmtId="0" fontId="24" fillId="11" borderId="0" xfId="0" applyFont="1" applyFill="1" applyBorder="1" applyAlignment="1" applyProtection="1">
      <alignment wrapText="1"/>
    </xf>
    <xf numFmtId="0" fontId="32" fillId="7" borderId="0" xfId="0" applyFont="1" applyFill="1" applyBorder="1" applyAlignment="1" applyProtection="1">
      <alignment horizontal="left" vertical="center" wrapText="1"/>
    </xf>
    <xf numFmtId="0" fontId="25" fillId="7" borderId="9" xfId="0" applyFont="1" applyFill="1" applyBorder="1" applyAlignment="1" applyProtection="1">
      <alignment wrapText="1"/>
    </xf>
    <xf numFmtId="0" fontId="33" fillId="0" borderId="13" xfId="0" applyFont="1" applyBorder="1" applyAlignment="1" applyProtection="1">
      <alignment wrapText="1"/>
    </xf>
    <xf numFmtId="0" fontId="33" fillId="0" borderId="0" xfId="0" applyFont="1" applyBorder="1" applyAlignment="1" applyProtection="1">
      <alignment wrapText="1"/>
    </xf>
    <xf numFmtId="0" fontId="33" fillId="0" borderId="0" xfId="0" applyFont="1" applyBorder="1" applyAlignment="1" applyProtection="1"/>
    <xf numFmtId="0" fontId="34" fillId="6" borderId="0" xfId="0" applyFont="1" applyFill="1" applyBorder="1" applyAlignment="1" applyProtection="1">
      <alignment vertical="center" wrapText="1"/>
    </xf>
    <xf numFmtId="0" fontId="33" fillId="0" borderId="0" xfId="0" applyFont="1" applyBorder="1" applyAlignment="1" applyProtection="1">
      <alignment horizontal="center" wrapText="1"/>
    </xf>
    <xf numFmtId="0" fontId="41" fillId="0" borderId="0" xfId="0" applyFont="1" applyBorder="1" applyAlignment="1" applyProtection="1"/>
    <xf numFmtId="0" fontId="42" fillId="0" borderId="0" xfId="0" applyFont="1" applyBorder="1" applyAlignment="1" applyProtection="1">
      <alignment vertical="top" wrapText="1"/>
    </xf>
    <xf numFmtId="0" fontId="41" fillId="0" borderId="0" xfId="0" applyFont="1" applyBorder="1" applyAlignment="1" applyProtection="1">
      <alignment wrapText="1"/>
    </xf>
    <xf numFmtId="0" fontId="41" fillId="0" borderId="0" xfId="0" applyFont="1" applyFill="1" applyBorder="1" applyAlignment="1" applyProtection="1"/>
    <xf numFmtId="0" fontId="45" fillId="0" borderId="0" xfId="0" applyFont="1" applyBorder="1" applyAlignment="1" applyProtection="1">
      <alignment vertical="center" wrapText="1"/>
    </xf>
    <xf numFmtId="9" fontId="40" fillId="0" borderId="11" xfId="0" applyNumberFormat="1" applyFont="1" applyFill="1" applyBorder="1" applyAlignment="1" applyProtection="1">
      <alignment vertical="center" wrapText="1"/>
    </xf>
    <xf numFmtId="0" fontId="20" fillId="0" borderId="13" xfId="0" applyFont="1" applyBorder="1" applyAlignment="1" applyProtection="1"/>
    <xf numFmtId="0" fontId="20" fillId="0" borderId="0" xfId="0" applyFont="1" applyBorder="1" applyAlignment="1" applyProtection="1">
      <alignment horizontal="center" shrinkToFit="1"/>
    </xf>
    <xf numFmtId="0" fontId="43" fillId="0" borderId="0" xfId="0" applyFont="1" applyBorder="1" applyAlignment="1" applyProtection="1">
      <alignment horizontal="center" vertical="center"/>
    </xf>
    <xf numFmtId="0" fontId="25" fillId="11" borderId="0" xfId="0" applyFont="1" applyFill="1" applyBorder="1" applyAlignment="1" applyProtection="1">
      <alignment wrapText="1"/>
    </xf>
    <xf numFmtId="0" fontId="25" fillId="0" borderId="0" xfId="0" applyFont="1" applyBorder="1" applyAlignment="1" applyProtection="1">
      <alignment horizontal="center" wrapText="1"/>
    </xf>
    <xf numFmtId="0" fontId="38" fillId="0" borderId="0" xfId="0" applyFont="1" applyFill="1" applyBorder="1" applyAlignment="1" applyProtection="1">
      <alignment vertical="center"/>
    </xf>
    <xf numFmtId="9" fontId="48" fillId="0" borderId="0" xfId="1" applyFont="1" applyFill="1" applyBorder="1" applyAlignment="1" applyProtection="1">
      <alignment vertical="center" wrapText="1"/>
    </xf>
    <xf numFmtId="167" fontId="49" fillId="0" borderId="0" xfId="1" applyNumberFormat="1" applyFont="1" applyBorder="1" applyAlignment="1" applyProtection="1">
      <alignment horizontal="center" vertical="center"/>
    </xf>
    <xf numFmtId="0" fontId="39" fillId="11" borderId="0" xfId="0" applyFont="1" applyFill="1" applyBorder="1" applyAlignment="1" applyProtection="1"/>
    <xf numFmtId="0" fontId="50" fillId="0" borderId="8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center" wrapText="1"/>
    </xf>
    <xf numFmtId="0" fontId="51" fillId="0" borderId="0" xfId="0" applyFont="1" applyBorder="1" applyAlignment="1" applyProtection="1">
      <alignment horizontal="center" vertical="center"/>
    </xf>
    <xf numFmtId="0" fontId="25" fillId="0" borderId="15" xfId="0" applyFont="1" applyBorder="1" applyAlignment="1" applyProtection="1">
      <alignment horizontal="center" wrapText="1"/>
    </xf>
    <xf numFmtId="0" fontId="44" fillId="8" borderId="8" xfId="0" applyFont="1" applyFill="1" applyBorder="1" applyAlignment="1" applyProtection="1">
      <alignment horizontal="center" vertical="center" wrapText="1"/>
    </xf>
    <xf numFmtId="0" fontId="20" fillId="4" borderId="8" xfId="0" applyFont="1" applyFill="1" applyBorder="1" applyAlignment="1" applyProtection="1">
      <alignment horizontal="center" wrapText="1"/>
    </xf>
    <xf numFmtId="165" fontId="50" fillId="0" borderId="8" xfId="0" applyNumberFormat="1" applyFont="1" applyFill="1" applyBorder="1" applyAlignment="1" applyProtection="1">
      <alignment horizontal="center" wrapText="1"/>
      <protection locked="0"/>
    </xf>
    <xf numFmtId="0" fontId="50" fillId="0" borderId="8" xfId="0" applyFont="1" applyFill="1" applyBorder="1" applyAlignment="1" applyProtection="1">
      <alignment horizontal="center" wrapText="1"/>
      <protection locked="0"/>
    </xf>
    <xf numFmtId="166" fontId="50" fillId="0" borderId="8" xfId="0" applyNumberFormat="1" applyFont="1" applyFill="1" applyBorder="1" applyAlignment="1" applyProtection="1">
      <alignment horizontal="center" wrapText="1"/>
      <protection locked="0"/>
    </xf>
    <xf numFmtId="164" fontId="52" fillId="0" borderId="8" xfId="0" applyNumberFormat="1" applyFont="1" applyFill="1" applyBorder="1" applyAlignment="1" applyProtection="1">
      <alignment horizontal="center" wrapText="1"/>
      <protection locked="0"/>
    </xf>
    <xf numFmtId="164" fontId="47" fillId="5" borderId="8" xfId="0" applyNumberFormat="1" applyFont="1" applyFill="1" applyBorder="1" applyAlignment="1" applyProtection="1">
      <alignment horizontal="center" shrinkToFit="1"/>
    </xf>
    <xf numFmtId="0" fontId="20" fillId="5" borderId="8" xfId="0" applyFont="1" applyFill="1" applyBorder="1" applyAlignment="1" applyProtection="1">
      <alignment horizontal="center" wrapText="1"/>
    </xf>
    <xf numFmtId="165" fontId="47" fillId="12" borderId="8" xfId="0" applyNumberFormat="1" applyFont="1" applyFill="1" applyBorder="1" applyAlignment="1" applyProtection="1">
      <alignment horizontal="center" wrapText="1"/>
    </xf>
    <xf numFmtId="0" fontId="25" fillId="11" borderId="0" xfId="0" applyFont="1" applyFill="1" applyBorder="1" applyAlignment="1" applyProtection="1">
      <alignment horizontal="center" wrapText="1"/>
    </xf>
    <xf numFmtId="164" fontId="54" fillId="11" borderId="0" xfId="0" applyNumberFormat="1" applyFont="1" applyFill="1" applyBorder="1" applyAlignment="1" applyProtection="1">
      <alignment vertical="center"/>
    </xf>
    <xf numFmtId="164" fontId="54" fillId="11" borderId="0" xfId="0" applyNumberFormat="1" applyFont="1" applyFill="1" applyBorder="1" applyAlignment="1" applyProtection="1">
      <alignment vertical="center" wrapText="1"/>
    </xf>
    <xf numFmtId="0" fontId="54" fillId="11" borderId="0" xfId="0" applyFont="1" applyFill="1" applyBorder="1" applyAlignment="1" applyProtection="1">
      <alignment wrapText="1"/>
    </xf>
    <xf numFmtId="0" fontId="25" fillId="11" borderId="0" xfId="0" applyFont="1" applyFill="1" applyAlignment="1" applyProtection="1">
      <alignment horizontal="center" wrapText="1"/>
    </xf>
    <xf numFmtId="0" fontId="21" fillId="5" borderId="8" xfId="0" applyFont="1" applyFill="1" applyBorder="1" applyAlignment="1" applyProtection="1">
      <alignment horizontal="center" wrapText="1"/>
    </xf>
    <xf numFmtId="0" fontId="21" fillId="4" borderId="8" xfId="0" applyFont="1" applyFill="1" applyBorder="1" applyAlignment="1" applyProtection="1">
      <alignment horizontal="center" wrapText="1"/>
    </xf>
    <xf numFmtId="42" fontId="52" fillId="0" borderId="8" xfId="0" applyNumberFormat="1" applyFont="1" applyFill="1" applyBorder="1" applyAlignment="1" applyProtection="1">
      <alignment horizontal="center" wrapText="1"/>
      <protection locked="0"/>
    </xf>
    <xf numFmtId="0" fontId="55" fillId="9" borderId="13" xfId="0" applyFont="1" applyFill="1" applyBorder="1" applyAlignment="1" applyProtection="1">
      <alignment wrapText="1"/>
    </xf>
    <xf numFmtId="0" fontId="20" fillId="9" borderId="0" xfId="0" applyFont="1" applyFill="1" applyBorder="1" applyAlignment="1" applyProtection="1">
      <alignment wrapText="1"/>
    </xf>
    <xf numFmtId="5" fontId="20" fillId="9" borderId="0" xfId="0" applyNumberFormat="1" applyFont="1" applyFill="1" applyBorder="1" applyAlignment="1" applyProtection="1">
      <alignment wrapText="1"/>
    </xf>
    <xf numFmtId="164" fontId="47" fillId="9" borderId="8" xfId="0" applyNumberFormat="1" applyFont="1" applyFill="1" applyBorder="1" applyAlignment="1" applyProtection="1">
      <alignment horizontal="center" shrinkToFit="1"/>
    </xf>
    <xf numFmtId="0" fontId="25" fillId="11" borderId="0" xfId="0" applyFont="1" applyFill="1" applyAlignment="1" applyProtection="1">
      <alignment wrapText="1"/>
    </xf>
    <xf numFmtId="0" fontId="25" fillId="0" borderId="0" xfId="0" applyFont="1" applyAlignment="1" applyProtection="1">
      <alignment wrapText="1"/>
    </xf>
    <xf numFmtId="0" fontId="20" fillId="0" borderId="0" xfId="0" applyFont="1" applyAlignment="1" applyProtection="1"/>
    <xf numFmtId="0" fontId="21" fillId="0" borderId="0" xfId="0" applyFont="1" applyAlignment="1" applyProtection="1"/>
    <xf numFmtId="0" fontId="56" fillId="0" borderId="0" xfId="0" applyFont="1" applyAlignment="1" applyProtection="1"/>
    <xf numFmtId="0" fontId="57" fillId="0" borderId="0" xfId="0" applyFont="1" applyAlignment="1" applyProtection="1"/>
    <xf numFmtId="44" fontId="57" fillId="0" borderId="0" xfId="0" applyNumberFormat="1" applyFont="1" applyAlignment="1" applyProtection="1"/>
    <xf numFmtId="37" fontId="57" fillId="0" borderId="0" xfId="0" applyNumberFormat="1" applyFont="1" applyAlignment="1" applyProtection="1"/>
    <xf numFmtId="0" fontId="58" fillId="0" borderId="0" xfId="0" applyFont="1" applyAlignment="1" applyProtection="1">
      <alignment wrapText="1"/>
    </xf>
    <xf numFmtId="3" fontId="60" fillId="7" borderId="0" xfId="0" applyNumberFormat="1" applyFont="1" applyFill="1" applyBorder="1" applyAlignment="1" applyProtection="1"/>
    <xf numFmtId="39" fontId="57" fillId="0" borderId="0" xfId="0" applyNumberFormat="1" applyFont="1" applyAlignment="1" applyProtection="1"/>
    <xf numFmtId="10" fontId="60" fillId="7" borderId="0" xfId="0" applyNumberFormat="1" applyFont="1" applyFill="1" applyBorder="1" applyAlignment="1" applyProtection="1"/>
    <xf numFmtId="10" fontId="25" fillId="0" borderId="0" xfId="0" applyNumberFormat="1" applyFont="1" applyAlignment="1" applyProtection="1">
      <alignment wrapText="1"/>
    </xf>
    <xf numFmtId="0" fontId="39" fillId="9" borderId="11" xfId="0" applyFont="1" applyFill="1" applyBorder="1" applyAlignment="1" applyProtection="1">
      <alignment horizontal="right" vertical="center" wrapText="1"/>
    </xf>
    <xf numFmtId="0" fontId="39" fillId="9" borderId="18" xfId="0" applyFont="1" applyFill="1" applyBorder="1" applyAlignment="1" applyProtection="1">
      <alignment horizontal="right" vertical="center" wrapText="1"/>
    </xf>
    <xf numFmtId="0" fontId="39" fillId="9" borderId="12" xfId="0" applyFont="1" applyFill="1" applyBorder="1" applyAlignment="1" applyProtection="1">
      <alignment horizontal="right" vertical="center" wrapText="1"/>
    </xf>
    <xf numFmtId="0" fontId="39" fillId="9" borderId="14" xfId="0" applyFont="1" applyFill="1" applyBorder="1" applyAlignment="1" applyProtection="1">
      <alignment horizontal="right" vertical="center" wrapText="1"/>
    </xf>
    <xf numFmtId="0" fontId="39" fillId="9" borderId="17" xfId="0" applyFont="1" applyFill="1" applyBorder="1" applyAlignment="1" applyProtection="1">
      <alignment horizontal="right" vertical="center" wrapText="1"/>
    </xf>
    <xf numFmtId="0" fontId="39" fillId="9" borderId="15" xfId="0" applyFont="1" applyFill="1" applyBorder="1" applyAlignment="1" applyProtection="1">
      <alignment horizontal="right" vertical="center" wrapText="1"/>
    </xf>
    <xf numFmtId="0" fontId="47" fillId="9" borderId="22" xfId="0" applyFont="1" applyFill="1" applyBorder="1" applyAlignment="1" applyProtection="1">
      <alignment horizontal="center" wrapText="1"/>
    </xf>
    <xf numFmtId="0" fontId="47" fillId="9" borderId="23" xfId="0" applyFont="1" applyFill="1" applyBorder="1" applyAlignment="1" applyProtection="1">
      <alignment horizontal="center" wrapText="1"/>
    </xf>
    <xf numFmtId="0" fontId="47" fillId="9" borderId="10" xfId="0" applyFont="1" applyFill="1" applyBorder="1" applyAlignment="1" applyProtection="1">
      <alignment horizontal="center" wrapText="1"/>
    </xf>
    <xf numFmtId="0" fontId="38" fillId="9" borderId="8" xfId="0" applyFont="1" applyFill="1" applyBorder="1" applyAlignment="1" applyProtection="1">
      <alignment horizontal="center" vertical="center"/>
    </xf>
    <xf numFmtId="9" fontId="40" fillId="0" borderId="8" xfId="1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horizontal="left" vertical="center" wrapText="1" indent="1"/>
    </xf>
    <xf numFmtId="0" fontId="31" fillId="13" borderId="11" xfId="0" applyFont="1" applyFill="1" applyBorder="1" applyAlignment="1" applyProtection="1">
      <alignment horizontal="center" vertical="center" wrapText="1"/>
    </xf>
    <xf numFmtId="0" fontId="31" fillId="13" borderId="18" xfId="0" applyFont="1" applyFill="1" applyBorder="1" applyAlignment="1" applyProtection="1">
      <alignment horizontal="center" vertical="center" wrapText="1"/>
    </xf>
    <xf numFmtId="0" fontId="31" fillId="13" borderId="12" xfId="0" applyFont="1" applyFill="1" applyBorder="1" applyAlignment="1" applyProtection="1">
      <alignment horizontal="center" vertical="center" wrapText="1"/>
    </xf>
    <xf numFmtId="0" fontId="31" fillId="13" borderId="13" xfId="0" applyFont="1" applyFill="1" applyBorder="1" applyAlignment="1" applyProtection="1">
      <alignment horizontal="center" vertical="center" wrapText="1"/>
    </xf>
    <xf numFmtId="0" fontId="31" fillId="13" borderId="0" xfId="0" applyFont="1" applyFill="1" applyBorder="1" applyAlignment="1" applyProtection="1">
      <alignment horizontal="center" vertical="center" wrapText="1"/>
    </xf>
    <xf numFmtId="0" fontId="31" fillId="13" borderId="9" xfId="0" applyFont="1" applyFill="1" applyBorder="1" applyAlignment="1" applyProtection="1">
      <alignment horizontal="center" vertical="center" wrapText="1"/>
    </xf>
    <xf numFmtId="0" fontId="31" fillId="13" borderId="14" xfId="0" applyFont="1" applyFill="1" applyBorder="1" applyAlignment="1" applyProtection="1">
      <alignment horizontal="center" vertical="center" wrapText="1"/>
    </xf>
    <xf numFmtId="0" fontId="31" fillId="13" borderId="17" xfId="0" applyFont="1" applyFill="1" applyBorder="1" applyAlignment="1" applyProtection="1">
      <alignment horizontal="center" vertical="center" wrapText="1"/>
    </xf>
    <xf numFmtId="0" fontId="31" fillId="13" borderId="15" xfId="0" applyFont="1" applyFill="1" applyBorder="1" applyAlignment="1" applyProtection="1">
      <alignment horizontal="center" vertical="center" wrapText="1"/>
    </xf>
    <xf numFmtId="0" fontId="42" fillId="9" borderId="8" xfId="0" applyFont="1" applyFill="1" applyBorder="1" applyAlignment="1" applyProtection="1">
      <alignment horizontal="center" vertical="center" wrapText="1"/>
    </xf>
    <xf numFmtId="0" fontId="41" fillId="9" borderId="8" xfId="0" applyFont="1" applyFill="1" applyBorder="1" applyAlignment="1" applyProtection="1">
      <alignment horizontal="center" vertical="center" wrapText="1"/>
    </xf>
    <xf numFmtId="164" fontId="40" fillId="0" borderId="8" xfId="0" applyNumberFormat="1" applyFont="1" applyFill="1" applyBorder="1" applyAlignment="1" applyProtection="1">
      <alignment horizontal="center" vertical="center"/>
      <protection locked="0"/>
    </xf>
    <xf numFmtId="0" fontId="40" fillId="0" borderId="8" xfId="0" applyFont="1" applyBorder="1" applyAlignment="1" applyProtection="1">
      <alignment horizontal="center" wrapText="1"/>
      <protection locked="0"/>
    </xf>
    <xf numFmtId="0" fontId="38" fillId="8" borderId="11" xfId="0" applyFont="1" applyFill="1" applyBorder="1" applyAlignment="1" applyProtection="1">
      <alignment horizontal="center" vertical="center" wrapText="1"/>
    </xf>
    <xf numFmtId="0" fontId="38" fillId="8" borderId="18" xfId="0" applyFont="1" applyFill="1" applyBorder="1" applyAlignment="1" applyProtection="1">
      <alignment horizontal="center" vertical="center" wrapText="1"/>
    </xf>
    <xf numFmtId="0" fontId="38" fillId="8" borderId="12" xfId="0" applyFont="1" applyFill="1" applyBorder="1" applyAlignment="1" applyProtection="1">
      <alignment horizontal="center" vertical="center" wrapText="1"/>
    </xf>
    <xf numFmtId="0" fontId="38" fillId="8" borderId="14" xfId="0" applyFont="1" applyFill="1" applyBorder="1" applyAlignment="1" applyProtection="1">
      <alignment horizontal="center" vertical="center" wrapText="1"/>
    </xf>
    <xf numFmtId="0" fontId="38" fillId="8" borderId="17" xfId="0" applyFont="1" applyFill="1" applyBorder="1" applyAlignment="1" applyProtection="1">
      <alignment horizontal="center" vertical="center" wrapText="1"/>
    </xf>
    <xf numFmtId="0" fontId="38" fillId="8" borderId="15" xfId="0" applyFont="1" applyFill="1" applyBorder="1" applyAlignment="1" applyProtection="1">
      <alignment horizontal="center" vertical="center" wrapText="1"/>
    </xf>
    <xf numFmtId="0" fontId="38" fillId="8" borderId="22" xfId="0" applyFont="1" applyFill="1" applyBorder="1" applyAlignment="1" applyProtection="1">
      <alignment horizontal="center" vertical="center" wrapText="1"/>
    </xf>
    <xf numFmtId="0" fontId="38" fillId="8" borderId="10" xfId="0" applyFont="1" applyFill="1" applyBorder="1" applyAlignment="1" applyProtection="1">
      <alignment horizontal="center" vertical="center" wrapText="1"/>
    </xf>
    <xf numFmtId="164" fontId="40" fillId="10" borderId="18" xfId="0" applyNumberFormat="1" applyFont="1" applyFill="1" applyBorder="1" applyAlignment="1" applyProtection="1">
      <alignment horizontal="center" vertical="center"/>
      <protection locked="0"/>
    </xf>
    <xf numFmtId="164" fontId="40" fillId="10" borderId="12" xfId="0" applyNumberFormat="1" applyFont="1" applyFill="1" applyBorder="1" applyAlignment="1" applyProtection="1">
      <alignment horizontal="center" vertical="center"/>
      <protection locked="0"/>
    </xf>
    <xf numFmtId="164" fontId="40" fillId="10" borderId="17" xfId="0" applyNumberFormat="1" applyFont="1" applyFill="1" applyBorder="1" applyAlignment="1" applyProtection="1">
      <alignment horizontal="center" vertical="center"/>
      <protection locked="0"/>
    </xf>
    <xf numFmtId="164" fontId="40" fillId="10" borderId="15" xfId="0" applyNumberFormat="1" applyFont="1" applyFill="1" applyBorder="1" applyAlignment="1" applyProtection="1">
      <alignment horizontal="center" vertical="center"/>
      <protection locked="0"/>
    </xf>
    <xf numFmtId="9" fontId="40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40" fillId="0" borderId="18" xfId="0" applyNumberFormat="1" applyFont="1" applyFill="1" applyBorder="1" applyAlignment="1" applyProtection="1">
      <alignment horizontal="center" vertical="center" wrapText="1"/>
      <protection locked="0"/>
    </xf>
    <xf numFmtId="9" fontId="40" fillId="0" borderId="14" xfId="0" applyNumberFormat="1" applyFont="1" applyFill="1" applyBorder="1" applyAlignment="1" applyProtection="1">
      <alignment horizontal="center" vertical="center" wrapText="1"/>
      <protection locked="0"/>
    </xf>
    <xf numFmtId="9" fontId="40" fillId="0" borderId="17" xfId="0" applyNumberFormat="1" applyFont="1" applyFill="1" applyBorder="1" applyAlignment="1" applyProtection="1">
      <alignment horizontal="center" vertical="center" wrapText="1"/>
      <protection locked="0"/>
    </xf>
    <xf numFmtId="9" fontId="38" fillId="9" borderId="22" xfId="0" applyNumberFormat="1" applyFont="1" applyFill="1" applyBorder="1" applyAlignment="1" applyProtection="1">
      <alignment horizontal="center" vertical="center" wrapText="1"/>
    </xf>
    <xf numFmtId="9" fontId="38" fillId="9" borderId="10" xfId="0" applyNumberFormat="1" applyFont="1" applyFill="1" applyBorder="1" applyAlignment="1" applyProtection="1">
      <alignment horizontal="center" vertical="center" wrapText="1"/>
    </xf>
    <xf numFmtId="166" fontId="31" fillId="13" borderId="22" xfId="1" applyNumberFormat="1" applyFont="1" applyFill="1" applyBorder="1" applyAlignment="1" applyProtection="1">
      <alignment horizontal="center" vertical="center"/>
    </xf>
    <xf numFmtId="166" fontId="31" fillId="13" borderId="23" xfId="1" applyNumberFormat="1" applyFont="1" applyFill="1" applyBorder="1" applyAlignment="1" applyProtection="1">
      <alignment horizontal="center" vertical="center"/>
    </xf>
    <xf numFmtId="166" fontId="31" fillId="13" borderId="10" xfId="1" applyNumberFormat="1" applyFont="1" applyFill="1" applyBorder="1" applyAlignment="1" applyProtection="1">
      <alignment horizontal="center" vertical="center"/>
    </xf>
    <xf numFmtId="0" fontId="22" fillId="8" borderId="8" xfId="0" applyFont="1" applyFill="1" applyBorder="1" applyAlignment="1" applyProtection="1">
      <alignment horizontal="center" vertical="center" wrapText="1"/>
    </xf>
    <xf numFmtId="0" fontId="23" fillId="9" borderId="8" xfId="0" applyFont="1" applyFill="1" applyBorder="1" applyAlignment="1" applyProtection="1">
      <alignment vertical="center"/>
    </xf>
    <xf numFmtId="0" fontId="26" fillId="0" borderId="13" xfId="0" applyFont="1" applyBorder="1" applyAlignment="1" applyProtection="1">
      <alignment wrapText="1"/>
    </xf>
    <xf numFmtId="0" fontId="20" fillId="0" borderId="0" xfId="0" applyFont="1" applyBorder="1" applyAlignment="1" applyProtection="1"/>
    <xf numFmtId="0" fontId="28" fillId="2" borderId="1" xfId="0" applyFont="1" applyFill="1" applyBorder="1" applyAlignment="1" applyProtection="1">
      <alignment horizontal="center" vertical="center" wrapText="1"/>
    </xf>
    <xf numFmtId="0" fontId="27" fillId="3" borderId="2" xfId="0" applyFont="1" applyFill="1" applyBorder="1" applyAlignment="1" applyProtection="1">
      <alignment vertical="center"/>
    </xf>
    <xf numFmtId="0" fontId="35" fillId="0" borderId="0" xfId="0" applyFont="1" applyBorder="1" applyAlignment="1" applyProtection="1">
      <alignment horizontal="center" wrapText="1"/>
    </xf>
    <xf numFmtId="0" fontId="33" fillId="0" borderId="0" xfId="0" applyFont="1" applyBorder="1" applyAlignment="1" applyProtection="1">
      <alignment horizontal="center" wrapText="1"/>
    </xf>
    <xf numFmtId="0" fontId="31" fillId="13" borderId="8" xfId="0" applyFont="1" applyFill="1" applyBorder="1" applyAlignment="1" applyProtection="1">
      <alignment horizontal="center" vertical="center" wrapText="1"/>
    </xf>
    <xf numFmtId="0" fontId="40" fillId="0" borderId="8" xfId="0" applyFont="1" applyBorder="1" applyAlignment="1" applyProtection="1">
      <alignment horizontal="center" vertical="center" wrapText="1"/>
      <protection locked="0"/>
    </xf>
    <xf numFmtId="0" fontId="43" fillId="0" borderId="8" xfId="0" applyFont="1" applyBorder="1" applyAlignment="1" applyProtection="1">
      <alignment horizontal="center" vertical="center" wrapText="1"/>
      <protection locked="0"/>
    </xf>
    <xf numFmtId="0" fontId="38" fillId="8" borderId="8" xfId="0" applyFont="1" applyFill="1" applyBorder="1" applyAlignment="1" applyProtection="1">
      <alignment horizontal="center" vertical="center" wrapText="1"/>
    </xf>
    <xf numFmtId="0" fontId="39" fillId="9" borderId="8" xfId="0" applyFont="1" applyFill="1" applyBorder="1" applyAlignment="1" applyProtection="1">
      <alignment horizontal="center" wrapText="1"/>
    </xf>
    <xf numFmtId="0" fontId="36" fillId="8" borderId="8" xfId="0" applyFont="1" applyFill="1" applyBorder="1" applyAlignment="1" applyProtection="1">
      <alignment horizontal="center" vertical="center"/>
    </xf>
    <xf numFmtId="0" fontId="37" fillId="9" borderId="8" xfId="0" applyFont="1" applyFill="1" applyBorder="1" applyAlignment="1" applyProtection="1"/>
    <xf numFmtId="0" fontId="39" fillId="9" borderId="8" xfId="0" applyFont="1" applyFill="1" applyBorder="1" applyAlignment="1" applyProtection="1">
      <alignment horizontal="right" vertical="center" wrapText="1"/>
    </xf>
    <xf numFmtId="164" fontId="39" fillId="9" borderId="8" xfId="0" applyNumberFormat="1" applyFont="1" applyFill="1" applyBorder="1" applyAlignment="1" applyProtection="1">
      <alignment horizontal="center" vertical="center" wrapText="1"/>
    </xf>
    <xf numFmtId="169" fontId="40" fillId="0" borderId="8" xfId="0" applyNumberFormat="1" applyFont="1" applyBorder="1" applyAlignment="1" applyProtection="1">
      <alignment horizontal="center" wrapText="1"/>
      <protection locked="0"/>
    </xf>
    <xf numFmtId="0" fontId="38" fillId="9" borderId="8" xfId="0" applyFont="1" applyFill="1" applyBorder="1" applyAlignment="1" applyProtection="1">
      <alignment horizontal="center" wrapText="1"/>
    </xf>
    <xf numFmtId="0" fontId="20" fillId="9" borderId="8" xfId="0" applyFont="1" applyFill="1" applyBorder="1" applyAlignment="1" applyProtection="1">
      <alignment horizontal="center" wrapText="1"/>
    </xf>
    <xf numFmtId="14" fontId="40" fillId="0" borderId="8" xfId="0" applyNumberFormat="1" applyFont="1" applyBorder="1" applyAlignment="1" applyProtection="1">
      <alignment horizontal="center" wrapText="1"/>
      <protection locked="0"/>
    </xf>
    <xf numFmtId="0" fontId="61" fillId="8" borderId="8" xfId="0" applyFont="1" applyFill="1" applyBorder="1" applyAlignment="1" applyProtection="1">
      <alignment horizontal="center" vertical="center" wrapText="1"/>
    </xf>
    <xf numFmtId="0" fontId="61" fillId="8" borderId="16" xfId="0" applyFont="1" applyFill="1" applyBorder="1" applyAlignment="1" applyProtection="1">
      <alignment horizontal="center" vertical="center" wrapText="1"/>
    </xf>
    <xf numFmtId="164" fontId="40" fillId="11" borderId="0" xfId="0" applyNumberFormat="1" applyFont="1" applyFill="1" applyBorder="1" applyAlignment="1" applyProtection="1">
      <alignment horizontal="center" shrinkToFit="1"/>
    </xf>
    <xf numFmtId="164" fontId="53" fillId="11" borderId="0" xfId="0" applyNumberFormat="1" applyFont="1" applyFill="1" applyBorder="1" applyAlignment="1" applyProtection="1">
      <alignment horizontal="center" shrinkToFit="1"/>
    </xf>
    <xf numFmtId="0" fontId="40" fillId="0" borderId="11" xfId="0" applyFont="1" applyBorder="1" applyAlignment="1" applyProtection="1">
      <alignment horizontal="center" vertical="center" wrapText="1"/>
      <protection locked="0"/>
    </xf>
    <xf numFmtId="0" fontId="40" fillId="0" borderId="18" xfId="0" applyFont="1" applyBorder="1" applyAlignment="1" applyProtection="1">
      <alignment horizontal="center" vertical="center" wrapText="1"/>
      <protection locked="0"/>
    </xf>
    <xf numFmtId="0" fontId="40" fillId="0" borderId="12" xfId="0" applyFont="1" applyBorder="1" applyAlignment="1" applyProtection="1">
      <alignment horizontal="center" vertical="center" wrapText="1"/>
      <protection locked="0"/>
    </xf>
    <xf numFmtId="0" fontId="40" fillId="0" borderId="14" xfId="0" applyFont="1" applyBorder="1" applyAlignment="1" applyProtection="1">
      <alignment horizontal="center" vertical="center" wrapText="1"/>
      <protection locked="0"/>
    </xf>
    <xf numFmtId="0" fontId="40" fillId="0" borderId="17" xfId="0" applyFont="1" applyBorder="1" applyAlignment="1" applyProtection="1">
      <alignment horizontal="center" vertical="center" wrapText="1"/>
      <protection locked="0"/>
    </xf>
    <xf numFmtId="0" fontId="40" fillId="0" borderId="15" xfId="0" applyFont="1" applyBorder="1" applyAlignment="1" applyProtection="1">
      <alignment horizontal="center" vertical="center" wrapText="1"/>
      <protection locked="0"/>
    </xf>
    <xf numFmtId="167" fontId="39" fillId="9" borderId="8" xfId="1" applyNumberFormat="1" applyFont="1" applyFill="1" applyBorder="1" applyAlignment="1" applyProtection="1">
      <alignment horizontal="center" vertical="center"/>
    </xf>
    <xf numFmtId="0" fontId="20" fillId="0" borderId="9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164" fontId="40" fillId="0" borderId="0" xfId="0" applyNumberFormat="1" applyFont="1" applyFill="1" applyBorder="1" applyAlignment="1" applyProtection="1">
      <alignment horizontal="center" vertical="center"/>
    </xf>
    <xf numFmtId="9" fontId="38" fillId="0" borderId="0" xfId="0" applyNumberFormat="1" applyFont="1" applyFill="1" applyBorder="1" applyAlignment="1" applyProtection="1">
      <alignment horizontal="center" wrapText="1"/>
    </xf>
    <xf numFmtId="0" fontId="44" fillId="8" borderId="22" xfId="0" applyFont="1" applyFill="1" applyBorder="1" applyAlignment="1" applyProtection="1">
      <alignment horizontal="center" vertical="center" wrapText="1"/>
    </xf>
    <xf numFmtId="0" fontId="44" fillId="8" borderId="10" xfId="0" applyFont="1" applyFill="1" applyBorder="1" applyAlignment="1" applyProtection="1">
      <alignment horizontal="center" vertical="center" wrapText="1"/>
    </xf>
    <xf numFmtId="0" fontId="47" fillId="9" borderId="8" xfId="0" applyFont="1" applyFill="1" applyBorder="1" applyAlignment="1" applyProtection="1">
      <alignment wrapText="1"/>
    </xf>
    <xf numFmtId="0" fontId="20" fillId="9" borderId="8" xfId="0" applyFont="1" applyFill="1" applyBorder="1" applyAlignment="1" applyProtection="1">
      <alignment wrapText="1"/>
    </xf>
    <xf numFmtId="0" fontId="47" fillId="9" borderId="10" xfId="0" applyFont="1" applyFill="1" applyBorder="1" applyAlignment="1" applyProtection="1">
      <alignment wrapText="1"/>
    </xf>
    <xf numFmtId="0" fontId="47" fillId="9" borderId="8" xfId="0" applyFont="1" applyFill="1" applyBorder="1" applyAlignment="1" applyProtection="1">
      <alignment vertical="top"/>
    </xf>
    <xf numFmtId="0" fontId="20" fillId="9" borderId="8" xfId="0" applyFont="1" applyFill="1" applyBorder="1" applyAlignment="1" applyProtection="1">
      <alignment vertical="top"/>
    </xf>
    <xf numFmtId="0" fontId="47" fillId="9" borderId="8" xfId="0" applyFont="1" applyFill="1" applyBorder="1" applyProtection="1"/>
    <xf numFmtId="0" fontId="20" fillId="9" borderId="8" xfId="0" applyFont="1" applyFill="1" applyBorder="1" applyProtection="1"/>
    <xf numFmtId="0" fontId="41" fillId="0" borderId="11" xfId="0" applyFont="1" applyFill="1" applyBorder="1" applyAlignment="1" applyProtection="1">
      <alignment horizontal="center" vertical="top" wrapText="1"/>
      <protection locked="0"/>
    </xf>
    <xf numFmtId="0" fontId="41" fillId="0" borderId="18" xfId="0" applyFont="1" applyFill="1" applyBorder="1" applyAlignment="1" applyProtection="1">
      <alignment horizontal="center" vertical="top" wrapText="1"/>
      <protection locked="0"/>
    </xf>
    <xf numFmtId="0" fontId="41" fillId="0" borderId="12" xfId="0" applyFont="1" applyFill="1" applyBorder="1" applyAlignment="1" applyProtection="1">
      <alignment horizontal="center" vertical="top" wrapText="1"/>
      <protection locked="0"/>
    </xf>
    <xf numFmtId="0" fontId="41" fillId="0" borderId="13" xfId="0" applyFont="1" applyFill="1" applyBorder="1" applyAlignment="1" applyProtection="1">
      <alignment horizontal="center" vertical="top" wrapText="1"/>
      <protection locked="0"/>
    </xf>
    <xf numFmtId="0" fontId="41" fillId="0" borderId="0" xfId="0" applyFont="1" applyFill="1" applyBorder="1" applyAlignment="1" applyProtection="1">
      <alignment horizontal="center" vertical="top" wrapText="1"/>
      <protection locked="0"/>
    </xf>
    <xf numFmtId="0" fontId="41" fillId="0" borderId="9" xfId="0" applyFont="1" applyFill="1" applyBorder="1" applyAlignment="1" applyProtection="1">
      <alignment horizontal="center" vertical="top" wrapText="1"/>
      <protection locked="0"/>
    </xf>
    <xf numFmtId="0" fontId="41" fillId="0" borderId="14" xfId="0" applyFont="1" applyFill="1" applyBorder="1" applyAlignment="1" applyProtection="1">
      <alignment horizontal="center" vertical="top" wrapText="1"/>
      <protection locked="0"/>
    </xf>
    <xf numFmtId="0" fontId="41" fillId="0" borderId="17" xfId="0" applyFont="1" applyFill="1" applyBorder="1" applyAlignment="1" applyProtection="1">
      <alignment horizontal="center" vertical="top" wrapText="1"/>
      <protection locked="0"/>
    </xf>
    <xf numFmtId="0" fontId="41" fillId="0" borderId="15" xfId="0" applyFont="1" applyFill="1" applyBorder="1" applyAlignment="1" applyProtection="1">
      <alignment horizontal="center" vertical="top" wrapText="1"/>
      <protection locked="0"/>
    </xf>
    <xf numFmtId="0" fontId="44" fillId="9" borderId="8" xfId="0" applyFont="1" applyFill="1" applyBorder="1" applyAlignment="1" applyProtection="1">
      <alignment horizontal="left" vertical="center" wrapText="1"/>
    </xf>
    <xf numFmtId="0" fontId="21" fillId="9" borderId="8" xfId="0" applyFont="1" applyFill="1" applyBorder="1" applyAlignment="1" applyProtection="1">
      <alignment wrapText="1"/>
    </xf>
    <xf numFmtId="0" fontId="59" fillId="7" borderId="0" xfId="0" applyFont="1" applyFill="1" applyBorder="1" applyAlignment="1" applyProtection="1">
      <alignment wrapText="1"/>
    </xf>
    <xf numFmtId="0" fontId="59" fillId="7" borderId="0" xfId="0" applyFont="1" applyFill="1" applyBorder="1" applyAlignment="1" applyProtection="1"/>
    <xf numFmtId="0" fontId="44" fillId="9" borderId="8" xfId="0" applyFont="1" applyFill="1" applyBorder="1" applyAlignment="1" applyProtection="1">
      <alignment horizontal="left" vertical="center" wrapText="1" indent="4"/>
    </xf>
    <xf numFmtId="0" fontId="0" fillId="0" borderId="3" xfId="0" applyFont="1" applyBorder="1" applyAlignment="1" applyProtection="1">
      <alignment vertical="top" wrapText="1"/>
      <protection locked="0"/>
    </xf>
    <xf numFmtId="0" fontId="0" fillId="0" borderId="6" xfId="0" applyFont="1" applyBorder="1" applyAlignment="1" applyProtection="1">
      <alignment vertical="top"/>
      <protection locked="0"/>
    </xf>
    <xf numFmtId="0" fontId="0" fillId="0" borderId="4" xfId="0" applyFont="1" applyBorder="1" applyAlignment="1" applyProtection="1">
      <alignment vertical="top"/>
      <protection locked="0"/>
    </xf>
    <xf numFmtId="164" fontId="11" fillId="0" borderId="0" xfId="0" applyNumberFormat="1" applyFont="1" applyFill="1" applyBorder="1" applyAlignment="1" applyProtection="1">
      <alignment horizontal="center"/>
    </xf>
    <xf numFmtId="164" fontId="12" fillId="0" borderId="0" xfId="0" applyNumberFormat="1" applyFont="1" applyFill="1" applyBorder="1" applyAlignment="1" applyProtection="1">
      <alignment horizontal="center"/>
    </xf>
    <xf numFmtId="164" fontId="11" fillId="0" borderId="0" xfId="0" applyNumberFormat="1" applyFont="1" applyFill="1" applyBorder="1" applyAlignment="1" applyProtection="1">
      <alignment horizontal="center" wrapText="1"/>
    </xf>
    <xf numFmtId="166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ont>
        <color theme="2"/>
      </font>
    </dxf>
    <dxf>
      <font>
        <color theme="2"/>
      </font>
    </dxf>
    <dxf>
      <font>
        <color theme="2"/>
      </font>
    </dxf>
  </dxfs>
  <tableStyles count="0" defaultTableStyle="TableStyleMedium2" defaultPivotStyle="PivotStyleLight16"/>
  <colors>
    <mruColors>
      <color rgb="FF0C598E"/>
      <color rgb="FFE32328"/>
      <color rgb="FFFF0000"/>
      <color rgb="FFFFFFCC"/>
      <color rgb="FFFFFF99"/>
      <color rgb="FFFF6600"/>
      <color rgb="FFFF9933"/>
      <color rgb="FFE1EC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5292</xdr:colOff>
      <xdr:row>0</xdr:row>
      <xdr:rowOff>86942</xdr:rowOff>
    </xdr:from>
    <xdr:to>
      <xdr:col>1</xdr:col>
      <xdr:colOff>464860</xdr:colOff>
      <xdr:row>1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92" y="86942"/>
          <a:ext cx="1332534" cy="3893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1012"/>
  <sheetViews>
    <sheetView showGridLines="0" tabSelected="1" zoomScale="90" zoomScaleNormal="90" zoomScaleSheetLayoutView="83" zoomScalePageLayoutView="80" workbookViewId="0">
      <selection activeCell="A52" sqref="A52:T52"/>
    </sheetView>
  </sheetViews>
  <sheetFormatPr defaultColWidth="14.42578125" defaultRowHeight="0" customHeight="1" zeroHeight="1" x14ac:dyDescent="0.2"/>
  <cols>
    <col min="1" max="1" width="12.140625" style="122" customWidth="1"/>
    <col min="2" max="2" width="14.28515625" style="122" customWidth="1"/>
    <col min="3" max="3" width="12.7109375" style="122" customWidth="1"/>
    <col min="4" max="4" width="15.5703125" style="122" customWidth="1"/>
    <col min="5" max="5" width="12.28515625" style="122" customWidth="1"/>
    <col min="6" max="12" width="12.5703125" style="122" customWidth="1"/>
    <col min="13" max="13" width="13.85546875" style="122" customWidth="1"/>
    <col min="14" max="18" width="12.5703125" style="122" customWidth="1"/>
    <col min="19" max="19" width="11.42578125" style="122" customWidth="1"/>
    <col min="20" max="20" width="23.5703125" style="122" customWidth="1"/>
    <col min="21" max="21" width="8.7109375" style="59" customWidth="1"/>
    <col min="22" max="26" width="14.42578125" style="59" customWidth="1"/>
    <col min="27" max="16371" width="14.42578125" style="59"/>
    <col min="16372" max="16384" width="40.85546875" style="59" customWidth="1"/>
  </cols>
  <sheetData>
    <row r="1" spans="1:21" ht="38.1" customHeight="1" x14ac:dyDescent="0.25">
      <c r="A1" s="179" t="s">
        <v>31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58"/>
    </row>
    <row r="2" spans="1:21" ht="9.9499999999999993" customHeight="1" x14ac:dyDescent="0.25">
      <c r="A2" s="60"/>
      <c r="B2" s="61"/>
      <c r="C2" s="61"/>
      <c r="D2" s="62"/>
      <c r="E2" s="61"/>
      <c r="F2" s="62"/>
      <c r="G2" s="63"/>
      <c r="H2" s="64"/>
      <c r="I2" s="64"/>
      <c r="J2" s="64"/>
      <c r="K2" s="64"/>
      <c r="L2" s="64"/>
      <c r="M2" s="64"/>
      <c r="N2" s="62"/>
      <c r="O2" s="61"/>
      <c r="P2" s="61"/>
      <c r="Q2" s="61"/>
      <c r="R2" s="61"/>
      <c r="S2" s="61"/>
      <c r="T2" s="65">
        <f>-1+(T7*T11)</f>
        <v>58345040.25</v>
      </c>
      <c r="U2" s="58"/>
    </row>
    <row r="3" spans="1:21" ht="17.25" customHeight="1" x14ac:dyDescent="0.4">
      <c r="A3" s="60"/>
      <c r="B3" s="66"/>
      <c r="C3" s="62"/>
      <c r="D3" s="62"/>
      <c r="E3" s="62"/>
      <c r="F3" s="67"/>
      <c r="G3" s="68"/>
      <c r="H3" s="61"/>
      <c r="I3" s="66"/>
      <c r="J3" s="62"/>
      <c r="K3" s="61"/>
      <c r="L3" s="69"/>
      <c r="M3" s="61"/>
      <c r="N3" s="61"/>
      <c r="O3" s="70"/>
      <c r="P3" s="70"/>
      <c r="Q3" s="70"/>
      <c r="R3" s="70"/>
      <c r="S3" s="70"/>
      <c r="T3" s="71"/>
      <c r="U3" s="72"/>
    </row>
    <row r="4" spans="1:21" ht="37.5" hidden="1" customHeight="1" x14ac:dyDescent="0.25">
      <c r="A4" s="181"/>
      <c r="B4" s="182"/>
      <c r="C4" s="182"/>
      <c r="D4" s="182"/>
      <c r="E4" s="182"/>
      <c r="F4" s="70"/>
      <c r="G4" s="70"/>
      <c r="H4" s="61"/>
      <c r="I4" s="183" t="s">
        <v>3</v>
      </c>
      <c r="J4" s="184"/>
      <c r="K4" s="183"/>
      <c r="L4" s="184"/>
      <c r="M4" s="61"/>
      <c r="N4" s="61"/>
      <c r="O4" s="73"/>
      <c r="P4" s="73"/>
      <c r="Q4" s="73"/>
      <c r="R4" s="73"/>
      <c r="S4" s="73"/>
      <c r="T4" s="74"/>
      <c r="U4" s="72"/>
    </row>
    <row r="5" spans="1:21" ht="12" customHeight="1" x14ac:dyDescent="0.25">
      <c r="A5" s="75"/>
      <c r="B5" s="76"/>
      <c r="C5" s="77"/>
      <c r="D5" s="77"/>
      <c r="E5" s="77"/>
      <c r="F5" s="78"/>
      <c r="G5" s="64"/>
      <c r="H5" s="64"/>
      <c r="I5" s="64"/>
      <c r="J5" s="79"/>
      <c r="K5" s="185"/>
      <c r="L5" s="186"/>
      <c r="M5" s="76"/>
      <c r="N5" s="76"/>
      <c r="O5" s="187" t="s">
        <v>25</v>
      </c>
      <c r="P5" s="187"/>
      <c r="Q5" s="187"/>
      <c r="R5" s="187"/>
      <c r="S5" s="187"/>
      <c r="T5" s="187"/>
      <c r="U5" s="72"/>
    </row>
    <row r="6" spans="1:21" ht="18" customHeight="1" x14ac:dyDescent="0.25">
      <c r="A6" s="192" t="s">
        <v>2</v>
      </c>
      <c r="B6" s="193"/>
      <c r="C6" s="193"/>
      <c r="D6" s="193"/>
      <c r="E6" s="77"/>
      <c r="F6" s="190" t="s">
        <v>19</v>
      </c>
      <c r="G6" s="191"/>
      <c r="H6" s="188">
        <v>12</v>
      </c>
      <c r="I6" s="80"/>
      <c r="J6" s="190" t="s">
        <v>40</v>
      </c>
      <c r="K6" s="190"/>
      <c r="L6" s="156">
        <v>10000</v>
      </c>
      <c r="M6" s="156"/>
      <c r="N6" s="80"/>
      <c r="O6" s="187"/>
      <c r="P6" s="187"/>
      <c r="Q6" s="187"/>
      <c r="R6" s="187"/>
      <c r="S6" s="187"/>
      <c r="T6" s="187"/>
      <c r="U6" s="72"/>
    </row>
    <row r="7" spans="1:21" ht="18" customHeight="1" x14ac:dyDescent="0.25">
      <c r="A7" s="154" t="s">
        <v>95</v>
      </c>
      <c r="B7" s="155"/>
      <c r="C7" s="157"/>
      <c r="D7" s="157"/>
      <c r="E7" s="77"/>
      <c r="F7" s="191"/>
      <c r="G7" s="191"/>
      <c r="H7" s="189"/>
      <c r="I7" s="80"/>
      <c r="J7" s="190"/>
      <c r="K7" s="190"/>
      <c r="L7" s="156"/>
      <c r="M7" s="156"/>
      <c r="N7" s="80"/>
      <c r="O7" s="194" t="s">
        <v>101</v>
      </c>
      <c r="P7" s="194"/>
      <c r="Q7" s="194"/>
      <c r="R7" s="194"/>
      <c r="S7" s="194"/>
      <c r="T7" s="195">
        <f>T43/H6</f>
        <v>8285</v>
      </c>
      <c r="U7" s="72"/>
    </row>
    <row r="8" spans="1:21" ht="20.100000000000001" customHeight="1" x14ac:dyDescent="0.25">
      <c r="A8" s="154" t="s">
        <v>93</v>
      </c>
      <c r="B8" s="155"/>
      <c r="C8" s="157"/>
      <c r="D8" s="157"/>
      <c r="E8" s="77"/>
      <c r="F8" s="81"/>
      <c r="G8" s="80"/>
      <c r="H8" s="80"/>
      <c r="I8" s="80"/>
      <c r="J8" s="82"/>
      <c r="K8" s="80"/>
      <c r="L8" s="83"/>
      <c r="M8" s="83"/>
      <c r="N8" s="80"/>
      <c r="O8" s="194"/>
      <c r="P8" s="194"/>
      <c r="Q8" s="194"/>
      <c r="R8" s="194"/>
      <c r="S8" s="194"/>
      <c r="T8" s="195"/>
      <c r="U8" s="72"/>
    </row>
    <row r="9" spans="1:21" ht="23.25" customHeight="1" x14ac:dyDescent="0.25">
      <c r="A9" s="154" t="s">
        <v>7</v>
      </c>
      <c r="B9" s="155"/>
      <c r="C9" s="196"/>
      <c r="D9" s="196"/>
      <c r="E9" s="77"/>
      <c r="F9" s="158" t="s">
        <v>39</v>
      </c>
      <c r="G9" s="159"/>
      <c r="H9" s="160"/>
      <c r="I9" s="164" t="s">
        <v>96</v>
      </c>
      <c r="J9" s="164"/>
      <c r="K9" s="158" t="s">
        <v>97</v>
      </c>
      <c r="L9" s="160"/>
      <c r="M9" s="215" t="s">
        <v>102</v>
      </c>
      <c r="N9" s="80"/>
      <c r="O9" s="133" t="s">
        <v>35</v>
      </c>
      <c r="P9" s="134"/>
      <c r="Q9" s="134"/>
      <c r="R9" s="134"/>
      <c r="S9" s="135"/>
      <c r="T9" s="210">
        <f>IF(F11="option 1 - Fixed Expense Ratio",M11,J13)</f>
        <v>0.15</v>
      </c>
      <c r="U9" s="72"/>
    </row>
    <row r="10" spans="1:21" ht="19.899999999999999" customHeight="1" x14ac:dyDescent="0.25">
      <c r="A10" s="197" t="s">
        <v>27</v>
      </c>
      <c r="B10" s="198"/>
      <c r="C10" s="157"/>
      <c r="D10" s="157"/>
      <c r="E10" s="77"/>
      <c r="F10" s="161"/>
      <c r="G10" s="162"/>
      <c r="H10" s="163"/>
      <c r="I10" s="165"/>
      <c r="J10" s="165"/>
      <c r="K10" s="161"/>
      <c r="L10" s="163"/>
      <c r="M10" s="216"/>
      <c r="N10" s="80"/>
      <c r="O10" s="136"/>
      <c r="P10" s="137"/>
      <c r="Q10" s="137"/>
      <c r="R10" s="137"/>
      <c r="S10" s="138"/>
      <c r="T10" s="210"/>
      <c r="U10" s="72"/>
    </row>
    <row r="11" spans="1:21" ht="18" customHeight="1" x14ac:dyDescent="0.25">
      <c r="A11" s="197" t="s">
        <v>30</v>
      </c>
      <c r="B11" s="198"/>
      <c r="C11" s="157"/>
      <c r="D11" s="157"/>
      <c r="E11" s="144"/>
      <c r="F11" s="204" t="s">
        <v>75</v>
      </c>
      <c r="G11" s="205"/>
      <c r="H11" s="206"/>
      <c r="I11" s="166" t="s">
        <v>33</v>
      </c>
      <c r="J11" s="167"/>
      <c r="K11" s="170" t="s">
        <v>99</v>
      </c>
      <c r="L11" s="171"/>
      <c r="M11" s="174">
        <f xml:space="preserve"> IF(I11="service business",VLOOKUP(K11,Val!C7:D9,2,TRUE), VLOOKUP(K11,Val!C11:D13,2,TRUE))</f>
        <v>0.5</v>
      </c>
      <c r="N11" s="84"/>
      <c r="O11" s="145" t="s">
        <v>104</v>
      </c>
      <c r="P11" s="146"/>
      <c r="Q11" s="146"/>
      <c r="R11" s="146"/>
      <c r="S11" s="147"/>
      <c r="T11" s="176">
        <f>((1-T9)*T7)*J14</f>
        <v>7042.25</v>
      </c>
      <c r="U11" s="72"/>
    </row>
    <row r="12" spans="1:21" ht="18" customHeight="1" x14ac:dyDescent="0.25">
      <c r="A12" s="197" t="s">
        <v>28</v>
      </c>
      <c r="B12" s="198"/>
      <c r="C12" s="157"/>
      <c r="D12" s="157"/>
      <c r="E12" s="144"/>
      <c r="F12" s="207"/>
      <c r="G12" s="208"/>
      <c r="H12" s="209"/>
      <c r="I12" s="168"/>
      <c r="J12" s="169"/>
      <c r="K12" s="172"/>
      <c r="L12" s="173"/>
      <c r="M12" s="175"/>
      <c r="N12" s="84"/>
      <c r="O12" s="148"/>
      <c r="P12" s="149"/>
      <c r="Q12" s="149"/>
      <c r="R12" s="149"/>
      <c r="S12" s="150"/>
      <c r="T12" s="177"/>
      <c r="U12" s="72"/>
    </row>
    <row r="13" spans="1:21" ht="20.25" customHeight="1" x14ac:dyDescent="0.25">
      <c r="A13" s="197" t="s">
        <v>94</v>
      </c>
      <c r="B13" s="198"/>
      <c r="C13" s="199"/>
      <c r="D13" s="199"/>
      <c r="E13" s="144"/>
      <c r="F13" s="142" t="s">
        <v>100</v>
      </c>
      <c r="G13" s="142"/>
      <c r="H13" s="142"/>
      <c r="I13" s="142"/>
      <c r="J13" s="143">
        <v>0.15</v>
      </c>
      <c r="K13" s="143"/>
      <c r="L13" s="85"/>
      <c r="M13" s="214"/>
      <c r="N13" s="214"/>
      <c r="O13" s="148"/>
      <c r="P13" s="149"/>
      <c r="Q13" s="149"/>
      <c r="R13" s="149"/>
      <c r="S13" s="150"/>
      <c r="T13" s="177"/>
      <c r="U13" s="72"/>
    </row>
    <row r="14" spans="1:21" ht="22.15" customHeight="1" x14ac:dyDescent="0.25">
      <c r="A14" s="86"/>
      <c r="B14" s="64"/>
      <c r="C14" s="87"/>
      <c r="D14" s="87"/>
      <c r="E14" s="144"/>
      <c r="F14" s="142" t="s">
        <v>77</v>
      </c>
      <c r="G14" s="142"/>
      <c r="H14" s="142"/>
      <c r="I14" s="142"/>
      <c r="J14" s="143">
        <v>1</v>
      </c>
      <c r="K14" s="143"/>
      <c r="L14" s="88"/>
      <c r="M14" s="213"/>
      <c r="N14" s="213"/>
      <c r="O14" s="151"/>
      <c r="P14" s="152"/>
      <c r="Q14" s="152"/>
      <c r="R14" s="152"/>
      <c r="S14" s="153"/>
      <c r="T14" s="178"/>
      <c r="U14" s="89"/>
    </row>
    <row r="15" spans="1:21" ht="18.75" hidden="1" x14ac:dyDescent="0.25">
      <c r="A15" s="139" t="s">
        <v>36</v>
      </c>
      <c r="B15" s="90"/>
      <c r="C15" s="90"/>
      <c r="D15" s="90"/>
      <c r="E15" s="144"/>
      <c r="F15" s="91"/>
      <c r="G15" s="91"/>
      <c r="H15" s="91"/>
      <c r="I15" s="91"/>
      <c r="J15" s="92"/>
      <c r="K15" s="92"/>
      <c r="L15" s="93"/>
      <c r="M15" s="93"/>
      <c r="N15" s="84"/>
      <c r="O15" s="212"/>
      <c r="P15" s="212"/>
      <c r="Q15" s="212"/>
      <c r="R15" s="212"/>
      <c r="S15" s="212"/>
      <c r="T15" s="211"/>
      <c r="U15" s="94"/>
    </row>
    <row r="16" spans="1:21" ht="27" customHeight="1" x14ac:dyDescent="0.25">
      <c r="A16" s="140"/>
      <c r="B16" s="90"/>
      <c r="C16" s="90"/>
      <c r="D16" s="90"/>
      <c r="E16" s="144"/>
      <c r="F16" s="91"/>
      <c r="G16" s="91"/>
      <c r="H16" s="91"/>
      <c r="I16" s="91"/>
      <c r="J16" s="92"/>
      <c r="K16" s="92"/>
      <c r="L16" s="93"/>
      <c r="M16" s="93"/>
      <c r="N16" s="84"/>
      <c r="O16" s="212"/>
      <c r="P16" s="212"/>
      <c r="Q16" s="212"/>
      <c r="R16" s="212"/>
      <c r="S16" s="212"/>
      <c r="T16" s="211"/>
      <c r="U16" s="94"/>
    </row>
    <row r="17" spans="1:21" ht="17.25" customHeight="1" x14ac:dyDescent="0.25">
      <c r="A17" s="141"/>
      <c r="B17" s="95" t="s">
        <v>37</v>
      </c>
      <c r="C17" s="90"/>
      <c r="D17" s="90"/>
      <c r="E17" s="96"/>
      <c r="F17" s="96"/>
      <c r="G17" s="96"/>
      <c r="H17" s="96"/>
      <c r="I17" s="97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8"/>
      <c r="U17" s="94"/>
    </row>
    <row r="18" spans="1:21" ht="42.4" customHeight="1" x14ac:dyDescent="0.2">
      <c r="A18" s="99" t="s">
        <v>13</v>
      </c>
      <c r="B18" s="99" t="s">
        <v>22</v>
      </c>
      <c r="C18" s="99" t="s">
        <v>24</v>
      </c>
      <c r="D18" s="99" t="s">
        <v>21</v>
      </c>
      <c r="E18" s="200" t="s">
        <v>41</v>
      </c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1"/>
      <c r="T18" s="99" t="s">
        <v>23</v>
      </c>
      <c r="U18" s="202"/>
    </row>
    <row r="19" spans="1:21" ht="28.5" customHeight="1" x14ac:dyDescent="0.2">
      <c r="A19" s="100">
        <v>1</v>
      </c>
      <c r="B19" s="101">
        <v>44409</v>
      </c>
      <c r="C19" s="102"/>
      <c r="D19" s="103">
        <v>9500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5">
        <f t="shared" ref="T19:T42" si="0">SUM(D19,-(SUM(E19:S19)))</f>
        <v>9500</v>
      </c>
      <c r="U19" s="203"/>
    </row>
    <row r="20" spans="1:21" ht="28.5" customHeight="1" x14ac:dyDescent="0.25">
      <c r="A20" s="106">
        <v>2</v>
      </c>
      <c r="B20" s="107">
        <f>IF($B$17="Ascending",EDATE(B19,1),EDATE(B19,-1))</f>
        <v>44440</v>
      </c>
      <c r="C20" s="102"/>
      <c r="D20" s="103">
        <v>11200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5">
        <f t="shared" si="0"/>
        <v>11200</v>
      </c>
      <c r="U20" s="108"/>
    </row>
    <row r="21" spans="1:21" ht="28.5" customHeight="1" x14ac:dyDescent="0.25">
      <c r="A21" s="100">
        <v>3</v>
      </c>
      <c r="B21" s="107">
        <f t="shared" ref="B21:B30" si="1">IF($B$17="Ascending",EDATE(B20,1),EDATE(B20,-1))</f>
        <v>44470</v>
      </c>
      <c r="C21" s="102"/>
      <c r="D21" s="103">
        <v>10500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5">
        <f t="shared" si="0"/>
        <v>10500</v>
      </c>
      <c r="U21" s="108"/>
    </row>
    <row r="22" spans="1:21" ht="28.5" customHeight="1" x14ac:dyDescent="0.2">
      <c r="A22" s="106">
        <v>4</v>
      </c>
      <c r="B22" s="107">
        <f t="shared" si="1"/>
        <v>44501</v>
      </c>
      <c r="C22" s="102"/>
      <c r="D22" s="103">
        <v>9000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5">
        <f t="shared" si="0"/>
        <v>9000</v>
      </c>
      <c r="U22" s="109"/>
    </row>
    <row r="23" spans="1:21" ht="28.5" customHeight="1" x14ac:dyDescent="0.2">
      <c r="A23" s="100">
        <v>5</v>
      </c>
      <c r="B23" s="107">
        <f t="shared" si="1"/>
        <v>44531</v>
      </c>
      <c r="C23" s="102"/>
      <c r="D23" s="103">
        <v>1120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5">
        <f t="shared" si="0"/>
        <v>1120</v>
      </c>
      <c r="U23" s="110"/>
    </row>
    <row r="24" spans="1:21" ht="28.5" customHeight="1" x14ac:dyDescent="0.25">
      <c r="A24" s="106">
        <v>6</v>
      </c>
      <c r="B24" s="107">
        <f t="shared" si="1"/>
        <v>44562</v>
      </c>
      <c r="C24" s="102"/>
      <c r="D24" s="103">
        <v>15000</v>
      </c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5">
        <f t="shared" si="0"/>
        <v>15000</v>
      </c>
      <c r="U24" s="111"/>
    </row>
    <row r="25" spans="1:21" ht="28.5" customHeight="1" x14ac:dyDescent="0.2">
      <c r="A25" s="100">
        <v>7</v>
      </c>
      <c r="B25" s="107">
        <f t="shared" si="1"/>
        <v>44593</v>
      </c>
      <c r="C25" s="102"/>
      <c r="D25" s="103">
        <v>10000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5">
        <f t="shared" si="0"/>
        <v>10000</v>
      </c>
    </row>
    <row r="26" spans="1:21" ht="28.5" customHeight="1" x14ac:dyDescent="0.2">
      <c r="A26" s="106">
        <v>8</v>
      </c>
      <c r="B26" s="107">
        <f t="shared" si="1"/>
        <v>44621</v>
      </c>
      <c r="C26" s="102"/>
      <c r="D26" s="103">
        <v>5700</v>
      </c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5">
        <f t="shared" si="0"/>
        <v>5700</v>
      </c>
    </row>
    <row r="27" spans="1:21" ht="28.5" customHeight="1" x14ac:dyDescent="0.2">
      <c r="A27" s="100">
        <v>9</v>
      </c>
      <c r="B27" s="107">
        <f t="shared" si="1"/>
        <v>44652</v>
      </c>
      <c r="C27" s="102"/>
      <c r="D27" s="103">
        <v>12000</v>
      </c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5">
        <f t="shared" si="0"/>
        <v>12000</v>
      </c>
    </row>
    <row r="28" spans="1:21" ht="28.5" customHeight="1" x14ac:dyDescent="0.2">
      <c r="A28" s="100">
        <v>10</v>
      </c>
      <c r="B28" s="107">
        <f t="shared" si="1"/>
        <v>44682</v>
      </c>
      <c r="C28" s="102"/>
      <c r="D28" s="103">
        <v>13000</v>
      </c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5">
        <f t="shared" si="0"/>
        <v>13000</v>
      </c>
    </row>
    <row r="29" spans="1:21" ht="28.5" customHeight="1" x14ac:dyDescent="0.25">
      <c r="A29" s="106">
        <v>11</v>
      </c>
      <c r="B29" s="107">
        <f t="shared" si="1"/>
        <v>44713</v>
      </c>
      <c r="C29" s="102"/>
      <c r="D29" s="103">
        <v>1200</v>
      </c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5">
        <f t="shared" si="0"/>
        <v>1200</v>
      </c>
      <c r="U29" s="112"/>
    </row>
    <row r="30" spans="1:21" ht="28.5" customHeight="1" x14ac:dyDescent="0.25">
      <c r="A30" s="100">
        <v>12</v>
      </c>
      <c r="B30" s="107">
        <f t="shared" si="1"/>
        <v>44743</v>
      </c>
      <c r="C30" s="102"/>
      <c r="D30" s="103">
        <v>1200</v>
      </c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5">
        <f t="shared" si="0"/>
        <v>1200</v>
      </c>
      <c r="U30" s="112"/>
    </row>
    <row r="31" spans="1:21" ht="28.5" customHeight="1" x14ac:dyDescent="0.25">
      <c r="A31" s="113">
        <v>13</v>
      </c>
      <c r="B31" s="107">
        <f>IF($B$17="Ascending",EDATE(B30,1),EDATE(B30,-1))</f>
        <v>44774</v>
      </c>
      <c r="C31" s="102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5">
        <f t="shared" si="0"/>
        <v>0</v>
      </c>
      <c r="U31" s="112"/>
    </row>
    <row r="32" spans="1:21" ht="28.5" customHeight="1" x14ac:dyDescent="0.25">
      <c r="A32" s="114">
        <v>14</v>
      </c>
      <c r="B32" s="107">
        <f t="shared" ref="B32:B42" si="2">IF($B$17="Ascending",EDATE(B31,1),EDATE(B31,-1))</f>
        <v>44805</v>
      </c>
      <c r="C32" s="102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15"/>
      <c r="O32" s="115"/>
      <c r="P32" s="115"/>
      <c r="Q32" s="115"/>
      <c r="R32" s="115"/>
      <c r="S32" s="115"/>
      <c r="T32" s="105">
        <f t="shared" si="0"/>
        <v>0</v>
      </c>
      <c r="U32" s="112"/>
    </row>
    <row r="33" spans="1:21" ht="28.5" customHeight="1" x14ac:dyDescent="0.25">
      <c r="A33" s="113">
        <v>15</v>
      </c>
      <c r="B33" s="107">
        <f t="shared" si="2"/>
        <v>44835</v>
      </c>
      <c r="C33" s="102"/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15"/>
      <c r="O33" s="115"/>
      <c r="P33" s="115"/>
      <c r="Q33" s="115"/>
      <c r="R33" s="115"/>
      <c r="S33" s="115"/>
      <c r="T33" s="105">
        <f t="shared" si="0"/>
        <v>0</v>
      </c>
      <c r="U33" s="112"/>
    </row>
    <row r="34" spans="1:21" ht="28.5" customHeight="1" x14ac:dyDescent="0.25">
      <c r="A34" s="114">
        <v>16</v>
      </c>
      <c r="B34" s="107">
        <f t="shared" si="2"/>
        <v>44866</v>
      </c>
      <c r="C34" s="102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15"/>
      <c r="O34" s="115"/>
      <c r="P34" s="115"/>
      <c r="Q34" s="115"/>
      <c r="R34" s="115"/>
      <c r="S34" s="115"/>
      <c r="T34" s="105">
        <f t="shared" si="0"/>
        <v>0</v>
      </c>
      <c r="U34" s="112"/>
    </row>
    <row r="35" spans="1:21" ht="28.5" customHeight="1" x14ac:dyDescent="0.25">
      <c r="A35" s="113">
        <v>17</v>
      </c>
      <c r="B35" s="107">
        <f t="shared" si="2"/>
        <v>44896</v>
      </c>
      <c r="C35" s="102"/>
      <c r="D35" s="103"/>
      <c r="E35" s="104"/>
      <c r="F35" s="104"/>
      <c r="G35" s="104"/>
      <c r="H35" s="104"/>
      <c r="I35" s="104"/>
      <c r="J35" s="104"/>
      <c r="K35" s="104"/>
      <c r="L35" s="104"/>
      <c r="M35" s="104"/>
      <c r="N35" s="115"/>
      <c r="O35" s="115"/>
      <c r="P35" s="115"/>
      <c r="Q35" s="115"/>
      <c r="R35" s="115"/>
      <c r="S35" s="115"/>
      <c r="T35" s="105">
        <f t="shared" si="0"/>
        <v>0</v>
      </c>
      <c r="U35" s="112"/>
    </row>
    <row r="36" spans="1:21" ht="28.5" customHeight="1" x14ac:dyDescent="0.25">
      <c r="A36" s="114">
        <v>18</v>
      </c>
      <c r="B36" s="107">
        <f t="shared" si="2"/>
        <v>44927</v>
      </c>
      <c r="C36" s="102"/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115"/>
      <c r="O36" s="115"/>
      <c r="P36" s="115"/>
      <c r="Q36" s="115"/>
      <c r="R36" s="115"/>
      <c r="S36" s="115"/>
      <c r="T36" s="105">
        <f t="shared" si="0"/>
        <v>0</v>
      </c>
      <c r="U36" s="112"/>
    </row>
    <row r="37" spans="1:21" ht="28.5" customHeight="1" x14ac:dyDescent="0.25">
      <c r="A37" s="114">
        <v>19</v>
      </c>
      <c r="B37" s="107">
        <f t="shared" si="2"/>
        <v>44958</v>
      </c>
      <c r="C37" s="102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15"/>
      <c r="O37" s="115"/>
      <c r="P37" s="115"/>
      <c r="Q37" s="115"/>
      <c r="R37" s="115"/>
      <c r="S37" s="115"/>
      <c r="T37" s="105">
        <f t="shared" si="0"/>
        <v>0</v>
      </c>
      <c r="U37" s="112"/>
    </row>
    <row r="38" spans="1:21" ht="28.5" customHeight="1" x14ac:dyDescent="0.25">
      <c r="A38" s="113">
        <v>20</v>
      </c>
      <c r="B38" s="107">
        <f t="shared" si="2"/>
        <v>44986</v>
      </c>
      <c r="C38" s="102"/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115"/>
      <c r="O38" s="115"/>
      <c r="P38" s="115"/>
      <c r="Q38" s="115"/>
      <c r="R38" s="115"/>
      <c r="S38" s="115"/>
      <c r="T38" s="105">
        <f t="shared" si="0"/>
        <v>0</v>
      </c>
      <c r="U38" s="112"/>
    </row>
    <row r="39" spans="1:21" ht="28.5" customHeight="1" x14ac:dyDescent="0.25">
      <c r="A39" s="114">
        <v>21</v>
      </c>
      <c r="B39" s="107">
        <f t="shared" si="2"/>
        <v>45017</v>
      </c>
      <c r="C39" s="102"/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115"/>
      <c r="O39" s="115"/>
      <c r="P39" s="115"/>
      <c r="Q39" s="115"/>
      <c r="R39" s="115"/>
      <c r="S39" s="115"/>
      <c r="T39" s="105">
        <f t="shared" si="0"/>
        <v>0</v>
      </c>
      <c r="U39" s="112"/>
    </row>
    <row r="40" spans="1:21" ht="28.5" customHeight="1" x14ac:dyDescent="0.25">
      <c r="A40" s="113">
        <v>22</v>
      </c>
      <c r="B40" s="107">
        <f t="shared" si="2"/>
        <v>45047</v>
      </c>
      <c r="C40" s="102"/>
      <c r="D40" s="103"/>
      <c r="E40" s="104"/>
      <c r="F40" s="104"/>
      <c r="G40" s="104"/>
      <c r="H40" s="104"/>
      <c r="I40" s="104"/>
      <c r="J40" s="104"/>
      <c r="K40" s="104"/>
      <c r="L40" s="104"/>
      <c r="M40" s="104"/>
      <c r="N40" s="115"/>
      <c r="O40" s="115"/>
      <c r="P40" s="115"/>
      <c r="Q40" s="115"/>
      <c r="R40" s="115"/>
      <c r="S40" s="115"/>
      <c r="T40" s="105">
        <f t="shared" si="0"/>
        <v>0</v>
      </c>
      <c r="U40" s="112"/>
    </row>
    <row r="41" spans="1:21" ht="28.5" customHeight="1" x14ac:dyDescent="0.25">
      <c r="A41" s="114">
        <v>23</v>
      </c>
      <c r="B41" s="107">
        <f t="shared" si="2"/>
        <v>45078</v>
      </c>
      <c r="C41" s="102"/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115"/>
      <c r="O41" s="115"/>
      <c r="P41" s="115"/>
      <c r="Q41" s="115"/>
      <c r="R41" s="115"/>
      <c r="S41" s="115"/>
      <c r="T41" s="105">
        <f t="shared" si="0"/>
        <v>0</v>
      </c>
      <c r="U41" s="112"/>
    </row>
    <row r="42" spans="1:21" ht="28.5" customHeight="1" x14ac:dyDescent="0.25">
      <c r="A42" s="113">
        <v>24</v>
      </c>
      <c r="B42" s="107">
        <f t="shared" si="2"/>
        <v>45108</v>
      </c>
      <c r="C42" s="102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15"/>
      <c r="O42" s="115"/>
      <c r="P42" s="115"/>
      <c r="Q42" s="115"/>
      <c r="R42" s="115"/>
      <c r="S42" s="115"/>
      <c r="T42" s="105">
        <f t="shared" si="0"/>
        <v>0</v>
      </c>
      <c r="U42" s="112"/>
    </row>
    <row r="43" spans="1:21" ht="19.5" customHeight="1" x14ac:dyDescent="0.25">
      <c r="A43" s="116" t="s">
        <v>78</v>
      </c>
      <c r="B43" s="117"/>
      <c r="C43" s="117"/>
      <c r="D43" s="118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219" t="s">
        <v>20</v>
      </c>
      <c r="S43" s="219"/>
      <c r="T43" s="119">
        <f>IF(H6=6,SUM(T19:T24),IF(H6=12,SUM(T19:T30),IF(H6=24,SUM(T19:T42))))</f>
        <v>99420</v>
      </c>
      <c r="U43" s="120"/>
    </row>
    <row r="44" spans="1:21" ht="19.5" customHeight="1" x14ac:dyDescent="0.25">
      <c r="A44" s="224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6"/>
      <c r="U44" s="120"/>
    </row>
    <row r="45" spans="1:21" ht="19.5" customHeight="1" x14ac:dyDescent="0.25">
      <c r="A45" s="227"/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9"/>
      <c r="U45" s="120"/>
    </row>
    <row r="46" spans="1:21" ht="19.5" customHeight="1" x14ac:dyDescent="0.25">
      <c r="A46" s="227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9"/>
      <c r="U46" s="120"/>
    </row>
    <row r="47" spans="1:21" ht="19.5" customHeight="1" x14ac:dyDescent="0.25">
      <c r="A47" s="230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2"/>
      <c r="U47" s="120"/>
    </row>
    <row r="48" spans="1:21" ht="15" customHeight="1" x14ac:dyDescent="0.2">
      <c r="A48" s="220" t="s">
        <v>89</v>
      </c>
      <c r="B48" s="222" t="s">
        <v>90</v>
      </c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</row>
    <row r="49" spans="1:21" ht="15" customHeight="1" x14ac:dyDescent="0.2">
      <c r="A49" s="221"/>
      <c r="B49" s="222" t="s">
        <v>91</v>
      </c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</row>
    <row r="50" spans="1:21" ht="19.5" customHeight="1" x14ac:dyDescent="0.25">
      <c r="A50" s="217" t="s">
        <v>43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120"/>
    </row>
    <row r="51" spans="1:21" ht="19.5" customHeight="1" x14ac:dyDescent="0.25">
      <c r="A51" s="217" t="s">
        <v>42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120"/>
    </row>
    <row r="52" spans="1:21" ht="19.5" customHeight="1" x14ac:dyDescent="0.25">
      <c r="A52" s="233" t="s">
        <v>14</v>
      </c>
      <c r="B52" s="233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120"/>
    </row>
    <row r="53" spans="1:21" ht="19.5" customHeight="1" x14ac:dyDescent="0.25">
      <c r="A53" s="237" t="s">
        <v>15</v>
      </c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120"/>
    </row>
    <row r="54" spans="1:21" ht="19.5" customHeight="1" x14ac:dyDescent="0.25">
      <c r="A54" s="237" t="s">
        <v>16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120"/>
    </row>
    <row r="55" spans="1:21" ht="18.75" hidden="1" x14ac:dyDescent="0.25">
      <c r="A55" s="237" t="s">
        <v>17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120"/>
    </row>
    <row r="56" spans="1:21" ht="19.5" customHeight="1" x14ac:dyDescent="0.25">
      <c r="A56" s="237" t="s">
        <v>92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120"/>
    </row>
    <row r="57" spans="1:21" ht="27.75" hidden="1" customHeight="1" x14ac:dyDescent="0.25">
      <c r="A57" s="121"/>
      <c r="L57" s="123"/>
      <c r="U57" s="120"/>
    </row>
    <row r="58" spans="1:21" ht="20.100000000000001" hidden="1" customHeight="1" x14ac:dyDescent="0.4">
      <c r="A58" s="121"/>
      <c r="L58" s="124"/>
      <c r="U58" s="120"/>
    </row>
    <row r="59" spans="1:21" ht="20.100000000000001" hidden="1" customHeight="1" x14ac:dyDescent="0.4">
      <c r="A59" s="121"/>
      <c r="L59" s="124"/>
      <c r="U59" s="120"/>
    </row>
    <row r="60" spans="1:21" ht="27.75" hidden="1" customHeight="1" x14ac:dyDescent="0.25">
      <c r="A60" s="121"/>
      <c r="L60" s="123"/>
      <c r="U60" s="120"/>
    </row>
    <row r="61" spans="1:21" ht="34.5" hidden="1" customHeight="1" x14ac:dyDescent="0.25">
      <c r="A61" s="121"/>
      <c r="L61" s="123"/>
      <c r="U61" s="120"/>
    </row>
    <row r="62" spans="1:21" ht="19.5" hidden="1" customHeight="1" x14ac:dyDescent="0.25">
      <c r="A62" s="125"/>
      <c r="B62" s="126"/>
      <c r="C62" s="121"/>
      <c r="D62" s="125"/>
      <c r="E62" s="127"/>
      <c r="F62" s="121"/>
      <c r="G62" s="121"/>
      <c r="H62" s="121"/>
      <c r="I62" s="121"/>
      <c r="J62" s="121"/>
      <c r="K62" s="121"/>
      <c r="L62" s="128"/>
      <c r="M62" s="121"/>
      <c r="N62" s="121"/>
      <c r="O62" s="121"/>
      <c r="P62" s="121"/>
      <c r="Q62" s="121"/>
      <c r="R62" s="121"/>
      <c r="S62" s="121"/>
      <c r="T62" s="121"/>
      <c r="U62" s="120"/>
    </row>
    <row r="63" spans="1:21" ht="19.5" hidden="1" customHeight="1" x14ac:dyDescent="0.35">
      <c r="A63" s="235"/>
      <c r="B63" s="236"/>
      <c r="C63" s="129"/>
      <c r="D63" s="125"/>
      <c r="E63" s="130"/>
      <c r="F63" s="121"/>
      <c r="G63" s="121"/>
      <c r="H63" s="121"/>
      <c r="I63" s="121"/>
      <c r="J63" s="121"/>
      <c r="K63" s="121"/>
      <c r="L63" s="128"/>
      <c r="M63" s="121"/>
      <c r="N63" s="121"/>
      <c r="O63" s="121"/>
      <c r="P63" s="121"/>
      <c r="Q63" s="121"/>
      <c r="R63" s="121"/>
      <c r="S63" s="121"/>
      <c r="T63" s="121"/>
      <c r="U63" s="120"/>
    </row>
    <row r="64" spans="1:21" ht="19.5" hidden="1" customHeight="1" x14ac:dyDescent="0.35">
      <c r="A64" s="235"/>
      <c r="B64" s="236"/>
      <c r="C64" s="129"/>
      <c r="D64" s="121"/>
      <c r="E64" s="121"/>
      <c r="F64" s="121"/>
      <c r="G64" s="121"/>
      <c r="H64" s="121"/>
      <c r="I64" s="121"/>
      <c r="J64" s="121"/>
      <c r="K64" s="121"/>
      <c r="L64" s="128"/>
      <c r="M64" s="121"/>
      <c r="N64" s="121"/>
      <c r="O64" s="121"/>
      <c r="P64" s="121"/>
      <c r="Q64" s="121"/>
      <c r="R64" s="121"/>
      <c r="S64" s="121"/>
      <c r="T64" s="121"/>
      <c r="U64" s="120"/>
    </row>
    <row r="65" spans="1:21" ht="19.5" hidden="1" customHeight="1" x14ac:dyDescent="0.35">
      <c r="A65" s="235"/>
      <c r="B65" s="236"/>
      <c r="C65" s="131"/>
      <c r="D65" s="121"/>
      <c r="E65" s="132"/>
      <c r="F65" s="121"/>
      <c r="G65" s="121"/>
      <c r="H65" s="121"/>
      <c r="I65" s="121"/>
      <c r="J65" s="121"/>
      <c r="K65" s="121"/>
      <c r="L65" s="128"/>
      <c r="M65" s="121"/>
      <c r="N65" s="121"/>
      <c r="O65" s="121"/>
      <c r="P65" s="121"/>
      <c r="Q65" s="121"/>
      <c r="R65" s="121"/>
      <c r="S65" s="121"/>
      <c r="T65" s="121"/>
      <c r="U65" s="120"/>
    </row>
    <row r="66" spans="1:21" ht="19.5" hidden="1" customHeight="1" x14ac:dyDescent="0.35">
      <c r="A66" s="235"/>
      <c r="B66" s="236"/>
      <c r="C66" s="131"/>
      <c r="D66" s="121"/>
      <c r="E66" s="121"/>
      <c r="F66" s="121"/>
      <c r="G66" s="121"/>
      <c r="H66" s="121"/>
      <c r="I66" s="121"/>
      <c r="J66" s="121"/>
      <c r="K66" s="121"/>
      <c r="L66" s="128"/>
      <c r="M66" s="121"/>
      <c r="N66" s="121"/>
      <c r="O66" s="121"/>
      <c r="P66" s="121"/>
      <c r="Q66" s="121"/>
      <c r="R66" s="121"/>
      <c r="S66" s="121"/>
      <c r="T66" s="121"/>
      <c r="U66" s="120"/>
    </row>
    <row r="67" spans="1:21" ht="19.5" hidden="1" customHeight="1" x14ac:dyDescent="0.25">
      <c r="A67" s="70"/>
      <c r="B67" s="70"/>
      <c r="C67" s="70"/>
      <c r="D67" s="121"/>
      <c r="E67" s="121"/>
      <c r="F67" s="121"/>
      <c r="G67" s="121"/>
      <c r="H67" s="121"/>
      <c r="I67" s="121"/>
      <c r="J67" s="121"/>
      <c r="K67" s="121"/>
      <c r="L67" s="128"/>
      <c r="M67" s="121"/>
      <c r="N67" s="121"/>
      <c r="O67" s="121"/>
      <c r="P67" s="121"/>
      <c r="Q67" s="121"/>
      <c r="R67" s="121"/>
      <c r="S67" s="121"/>
      <c r="T67" s="121"/>
      <c r="U67" s="120"/>
    </row>
    <row r="68" spans="1:21" ht="19.5" hidden="1" customHeight="1" x14ac:dyDescent="0.25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8"/>
      <c r="M68" s="121"/>
      <c r="N68" s="121"/>
      <c r="O68" s="121"/>
      <c r="P68" s="121"/>
      <c r="Q68" s="121"/>
      <c r="R68" s="121"/>
      <c r="S68" s="121"/>
      <c r="T68" s="121"/>
      <c r="U68" s="120"/>
    </row>
    <row r="69" spans="1:21" ht="19.5" hidden="1" customHeight="1" x14ac:dyDescent="0.25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8"/>
      <c r="M69" s="121"/>
      <c r="N69" s="121"/>
      <c r="O69" s="121"/>
      <c r="P69" s="121"/>
      <c r="Q69" s="121"/>
      <c r="R69" s="121"/>
      <c r="S69" s="121"/>
      <c r="T69" s="121"/>
      <c r="U69" s="120"/>
    </row>
    <row r="70" spans="1:21" ht="19.5" hidden="1" customHeight="1" x14ac:dyDescent="0.25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8"/>
      <c r="M70" s="121"/>
      <c r="N70" s="121"/>
      <c r="O70" s="121"/>
      <c r="P70" s="121"/>
      <c r="Q70" s="121"/>
      <c r="R70" s="121"/>
      <c r="S70" s="121"/>
      <c r="T70" s="121"/>
      <c r="U70" s="120"/>
    </row>
    <row r="71" spans="1:21" ht="19.5" hidden="1" customHeight="1" x14ac:dyDescent="0.25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8"/>
      <c r="M71" s="121"/>
      <c r="N71" s="121"/>
      <c r="O71" s="121"/>
      <c r="P71" s="121"/>
      <c r="Q71" s="121"/>
      <c r="R71" s="121"/>
      <c r="S71" s="121"/>
      <c r="T71" s="121"/>
      <c r="U71" s="120"/>
    </row>
    <row r="72" spans="1:21" ht="19.5" hidden="1" customHeight="1" x14ac:dyDescent="0.25">
      <c r="A72" s="121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8"/>
      <c r="M72" s="121"/>
      <c r="N72" s="121"/>
      <c r="O72" s="121"/>
      <c r="P72" s="121"/>
      <c r="Q72" s="121"/>
      <c r="R72" s="121"/>
      <c r="S72" s="121"/>
      <c r="T72" s="121"/>
      <c r="U72" s="120"/>
    </row>
    <row r="73" spans="1:21" ht="19.5" hidden="1" customHeight="1" x14ac:dyDescent="0.25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8"/>
      <c r="M73" s="121"/>
      <c r="N73" s="121"/>
      <c r="O73" s="121"/>
      <c r="P73" s="121"/>
      <c r="Q73" s="121"/>
      <c r="R73" s="121"/>
      <c r="S73" s="121"/>
      <c r="T73" s="121"/>
      <c r="U73" s="120"/>
    </row>
    <row r="74" spans="1:21" ht="19.5" hidden="1" customHeight="1" x14ac:dyDescent="0.25">
      <c r="A74" s="121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8"/>
      <c r="M74" s="121"/>
      <c r="N74" s="121"/>
      <c r="O74" s="121"/>
      <c r="P74" s="121"/>
      <c r="Q74" s="121"/>
      <c r="R74" s="121"/>
      <c r="S74" s="121"/>
      <c r="T74" s="121"/>
      <c r="U74" s="120"/>
    </row>
    <row r="75" spans="1:21" ht="19.5" hidden="1" customHeight="1" x14ac:dyDescent="0.25">
      <c r="A75" s="121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8"/>
      <c r="M75" s="121"/>
      <c r="N75" s="121"/>
      <c r="O75" s="121"/>
      <c r="P75" s="121"/>
      <c r="Q75" s="121"/>
      <c r="R75" s="121"/>
      <c r="S75" s="121"/>
      <c r="T75" s="121"/>
      <c r="U75" s="120"/>
    </row>
    <row r="76" spans="1:21" ht="19.5" hidden="1" customHeight="1" x14ac:dyDescent="0.25">
      <c r="A76" s="121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8"/>
      <c r="M76" s="121"/>
      <c r="N76" s="121"/>
      <c r="O76" s="121"/>
      <c r="P76" s="121"/>
      <c r="Q76" s="121"/>
      <c r="R76" s="121"/>
      <c r="S76" s="121"/>
      <c r="T76" s="121"/>
      <c r="U76" s="120"/>
    </row>
    <row r="77" spans="1:21" ht="19.5" hidden="1" customHeight="1" x14ac:dyDescent="0.25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8"/>
      <c r="M77" s="121"/>
      <c r="N77" s="121"/>
      <c r="O77" s="121"/>
      <c r="P77" s="121"/>
      <c r="Q77" s="121"/>
      <c r="R77" s="121"/>
      <c r="S77" s="121"/>
      <c r="T77" s="121"/>
      <c r="U77" s="120"/>
    </row>
    <row r="78" spans="1:21" ht="19.5" hidden="1" customHeight="1" x14ac:dyDescent="0.25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8"/>
      <c r="M78" s="121"/>
      <c r="N78" s="121"/>
      <c r="O78" s="121"/>
      <c r="P78" s="121"/>
      <c r="Q78" s="121"/>
      <c r="R78" s="121"/>
      <c r="S78" s="121"/>
      <c r="T78" s="121"/>
      <c r="U78" s="120"/>
    </row>
    <row r="79" spans="1:21" ht="19.5" hidden="1" customHeight="1" x14ac:dyDescent="0.25">
      <c r="A79" s="121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8"/>
      <c r="M79" s="121"/>
      <c r="N79" s="121"/>
      <c r="O79" s="121"/>
      <c r="P79" s="121"/>
      <c r="Q79" s="121"/>
      <c r="R79" s="121"/>
      <c r="S79" s="121"/>
      <c r="T79" s="121"/>
      <c r="U79" s="120"/>
    </row>
    <row r="80" spans="1:21" ht="19.5" hidden="1" customHeight="1" x14ac:dyDescent="0.25">
      <c r="A80" s="121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8"/>
      <c r="M80" s="121"/>
      <c r="N80" s="121"/>
      <c r="O80" s="121"/>
      <c r="P80" s="121"/>
      <c r="Q80" s="121"/>
      <c r="R80" s="121"/>
      <c r="S80" s="121"/>
      <c r="T80" s="121"/>
      <c r="U80" s="120"/>
    </row>
    <row r="81" spans="1:21" ht="19.5" hidden="1" customHeight="1" x14ac:dyDescent="0.25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8"/>
      <c r="M81" s="121"/>
      <c r="N81" s="121"/>
      <c r="O81" s="121"/>
      <c r="P81" s="121"/>
      <c r="Q81" s="121"/>
      <c r="R81" s="121"/>
      <c r="S81" s="121"/>
      <c r="T81" s="121"/>
      <c r="U81" s="120"/>
    </row>
    <row r="82" spans="1:21" ht="19.5" hidden="1" customHeight="1" x14ac:dyDescent="0.25">
      <c r="A82" s="121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8"/>
      <c r="M82" s="121"/>
      <c r="N82" s="121"/>
      <c r="O82" s="121"/>
      <c r="P82" s="121"/>
      <c r="Q82" s="121"/>
      <c r="R82" s="121"/>
      <c r="S82" s="121"/>
      <c r="T82" s="121"/>
      <c r="U82" s="120"/>
    </row>
    <row r="83" spans="1:21" ht="19.5" hidden="1" customHeight="1" x14ac:dyDescent="0.25">
      <c r="A83" s="121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8"/>
      <c r="M83" s="121"/>
      <c r="N83" s="121"/>
      <c r="O83" s="121"/>
      <c r="P83" s="121"/>
      <c r="Q83" s="121"/>
      <c r="R83" s="121"/>
      <c r="S83" s="121"/>
      <c r="T83" s="121"/>
      <c r="U83" s="120"/>
    </row>
    <row r="84" spans="1:21" ht="19.5" hidden="1" customHeight="1" x14ac:dyDescent="0.25">
      <c r="A84" s="121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8"/>
      <c r="M84" s="121"/>
      <c r="N84" s="121"/>
      <c r="O84" s="121"/>
      <c r="P84" s="121"/>
      <c r="Q84" s="121"/>
      <c r="R84" s="121"/>
      <c r="S84" s="121"/>
      <c r="T84" s="121"/>
      <c r="U84" s="120"/>
    </row>
    <row r="85" spans="1:21" ht="19.5" hidden="1" customHeight="1" x14ac:dyDescent="0.25">
      <c r="A85" s="121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8"/>
      <c r="M85" s="121"/>
      <c r="N85" s="121"/>
      <c r="O85" s="121"/>
      <c r="P85" s="121"/>
      <c r="Q85" s="121"/>
      <c r="R85" s="121"/>
      <c r="S85" s="121"/>
      <c r="T85" s="121"/>
      <c r="U85" s="120"/>
    </row>
    <row r="86" spans="1:21" ht="19.5" hidden="1" customHeight="1" x14ac:dyDescent="0.25">
      <c r="A86" s="121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8"/>
      <c r="M86" s="121"/>
      <c r="N86" s="121"/>
      <c r="O86" s="121"/>
      <c r="P86" s="121"/>
      <c r="Q86" s="121"/>
      <c r="R86" s="121"/>
      <c r="S86" s="121"/>
      <c r="T86" s="121"/>
      <c r="U86" s="120"/>
    </row>
    <row r="87" spans="1:21" ht="19.5" hidden="1" customHeight="1" x14ac:dyDescent="0.25">
      <c r="A87" s="121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8"/>
      <c r="M87" s="121"/>
      <c r="N87" s="121"/>
      <c r="O87" s="121"/>
      <c r="P87" s="121"/>
      <c r="Q87" s="121"/>
      <c r="R87" s="121"/>
      <c r="S87" s="121"/>
      <c r="T87" s="121"/>
      <c r="U87" s="120"/>
    </row>
    <row r="88" spans="1:21" ht="19.5" hidden="1" customHeight="1" x14ac:dyDescent="0.25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8"/>
      <c r="M88" s="121"/>
      <c r="N88" s="121"/>
      <c r="O88" s="121"/>
      <c r="P88" s="121"/>
      <c r="Q88" s="121"/>
      <c r="R88" s="121"/>
      <c r="S88" s="121"/>
      <c r="T88" s="121"/>
      <c r="U88" s="120"/>
    </row>
    <row r="89" spans="1:21" ht="19.5" hidden="1" customHeight="1" x14ac:dyDescent="0.25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8"/>
      <c r="M89" s="121"/>
      <c r="N89" s="121"/>
      <c r="O89" s="121"/>
      <c r="P89" s="121"/>
      <c r="Q89" s="121"/>
      <c r="R89" s="121"/>
      <c r="S89" s="121"/>
      <c r="T89" s="121"/>
      <c r="U89" s="120"/>
    </row>
    <row r="90" spans="1:21" ht="19.5" hidden="1" customHeight="1" x14ac:dyDescent="0.25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8"/>
      <c r="M90" s="121"/>
      <c r="N90" s="121"/>
      <c r="O90" s="121"/>
      <c r="P90" s="121"/>
      <c r="Q90" s="121"/>
      <c r="R90" s="121"/>
      <c r="S90" s="121"/>
      <c r="T90" s="121"/>
      <c r="U90" s="120"/>
    </row>
    <row r="91" spans="1:21" ht="19.5" hidden="1" customHeight="1" x14ac:dyDescent="0.25">
      <c r="A91" s="121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8"/>
      <c r="M91" s="121"/>
      <c r="N91" s="121"/>
      <c r="O91" s="121"/>
      <c r="P91" s="121"/>
      <c r="Q91" s="121"/>
      <c r="R91" s="121"/>
      <c r="S91" s="121"/>
      <c r="T91" s="121"/>
      <c r="U91" s="120"/>
    </row>
    <row r="92" spans="1:21" ht="19.5" hidden="1" customHeight="1" x14ac:dyDescent="0.25">
      <c r="A92" s="121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8"/>
      <c r="M92" s="121"/>
      <c r="N92" s="121"/>
      <c r="O92" s="121"/>
      <c r="P92" s="121"/>
      <c r="Q92" s="121"/>
      <c r="R92" s="121"/>
      <c r="S92" s="121"/>
      <c r="T92" s="121"/>
      <c r="U92" s="120"/>
    </row>
    <row r="93" spans="1:21" ht="19.5" hidden="1" customHeight="1" x14ac:dyDescent="0.25">
      <c r="A93" s="121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8"/>
      <c r="M93" s="121"/>
      <c r="N93" s="121"/>
      <c r="O93" s="121"/>
      <c r="P93" s="121"/>
      <c r="Q93" s="121"/>
      <c r="R93" s="121"/>
      <c r="S93" s="121"/>
      <c r="T93" s="121"/>
      <c r="U93" s="120"/>
    </row>
    <row r="94" spans="1:21" ht="19.5" hidden="1" customHeight="1" x14ac:dyDescent="0.25">
      <c r="A94" s="121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8"/>
      <c r="M94" s="121"/>
      <c r="N94" s="121"/>
      <c r="O94" s="121"/>
      <c r="P94" s="121"/>
      <c r="Q94" s="121"/>
      <c r="R94" s="121"/>
      <c r="S94" s="121"/>
      <c r="T94" s="121"/>
      <c r="U94" s="120"/>
    </row>
    <row r="95" spans="1:21" ht="19.5" hidden="1" customHeight="1" x14ac:dyDescent="0.25">
      <c r="A95" s="121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8"/>
      <c r="M95" s="121"/>
      <c r="N95" s="121"/>
      <c r="O95" s="121"/>
      <c r="P95" s="121"/>
      <c r="Q95" s="121"/>
      <c r="R95" s="121"/>
      <c r="S95" s="121"/>
      <c r="T95" s="121"/>
      <c r="U95" s="120"/>
    </row>
    <row r="96" spans="1:21" ht="19.5" hidden="1" customHeight="1" x14ac:dyDescent="0.25">
      <c r="A96" s="121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8"/>
      <c r="M96" s="121"/>
      <c r="N96" s="121"/>
      <c r="O96" s="121"/>
      <c r="P96" s="121"/>
      <c r="Q96" s="121"/>
      <c r="R96" s="121"/>
      <c r="S96" s="121"/>
      <c r="T96" s="121"/>
      <c r="U96" s="120"/>
    </row>
    <row r="97" spans="1:21" ht="19.5" hidden="1" customHeight="1" x14ac:dyDescent="0.25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8"/>
      <c r="M97" s="121"/>
      <c r="N97" s="121"/>
      <c r="O97" s="121"/>
      <c r="P97" s="121"/>
      <c r="Q97" s="121"/>
      <c r="R97" s="121"/>
      <c r="S97" s="121"/>
      <c r="T97" s="121"/>
      <c r="U97" s="120"/>
    </row>
    <row r="98" spans="1:21" ht="19.5" hidden="1" customHeight="1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8"/>
      <c r="M98" s="121"/>
      <c r="N98" s="121"/>
      <c r="O98" s="121"/>
      <c r="P98" s="121"/>
      <c r="Q98" s="121"/>
      <c r="R98" s="121"/>
      <c r="S98" s="121"/>
      <c r="T98" s="121"/>
      <c r="U98" s="120"/>
    </row>
    <row r="99" spans="1:21" ht="19.5" hidden="1" customHeight="1" x14ac:dyDescent="0.25">
      <c r="A99" s="121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8"/>
      <c r="M99" s="121"/>
      <c r="N99" s="121"/>
      <c r="O99" s="121"/>
      <c r="P99" s="121"/>
      <c r="Q99" s="121"/>
      <c r="R99" s="121"/>
      <c r="S99" s="121"/>
      <c r="T99" s="121"/>
      <c r="U99" s="120"/>
    </row>
    <row r="100" spans="1:21" ht="19.5" hidden="1" customHeight="1" x14ac:dyDescent="0.25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8"/>
      <c r="M100" s="121"/>
      <c r="N100" s="121"/>
      <c r="O100" s="121"/>
      <c r="P100" s="121"/>
      <c r="Q100" s="121"/>
      <c r="R100" s="121"/>
      <c r="S100" s="121"/>
      <c r="T100" s="121"/>
      <c r="U100" s="120"/>
    </row>
    <row r="101" spans="1:21" ht="19.5" hidden="1" customHeight="1" x14ac:dyDescent="0.25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8"/>
      <c r="M101" s="121"/>
      <c r="N101" s="121"/>
      <c r="O101" s="121"/>
      <c r="P101" s="121"/>
      <c r="Q101" s="121"/>
      <c r="R101" s="121"/>
      <c r="S101" s="121"/>
      <c r="T101" s="121"/>
      <c r="U101" s="120"/>
    </row>
    <row r="102" spans="1:21" ht="19.5" hidden="1" customHeight="1" x14ac:dyDescent="0.25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8"/>
      <c r="M102" s="121"/>
      <c r="N102" s="121"/>
      <c r="O102" s="121"/>
      <c r="P102" s="121"/>
      <c r="Q102" s="121"/>
      <c r="R102" s="121"/>
      <c r="S102" s="121"/>
      <c r="T102" s="121"/>
      <c r="U102" s="120"/>
    </row>
    <row r="103" spans="1:21" ht="19.5" hidden="1" customHeight="1" x14ac:dyDescent="0.25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8"/>
      <c r="M103" s="121"/>
      <c r="N103" s="121"/>
      <c r="O103" s="121"/>
      <c r="P103" s="121"/>
      <c r="Q103" s="121"/>
      <c r="R103" s="121"/>
      <c r="S103" s="121"/>
      <c r="T103" s="121"/>
      <c r="U103" s="120"/>
    </row>
    <row r="104" spans="1:21" ht="19.5" hidden="1" customHeight="1" x14ac:dyDescent="0.25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8"/>
      <c r="M104" s="121"/>
      <c r="N104" s="121"/>
      <c r="O104" s="121"/>
      <c r="P104" s="121"/>
      <c r="Q104" s="121"/>
      <c r="R104" s="121"/>
      <c r="S104" s="121"/>
      <c r="T104" s="121"/>
      <c r="U104" s="120"/>
    </row>
    <row r="105" spans="1:21" ht="19.5" hidden="1" customHeight="1" x14ac:dyDescent="0.25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8"/>
      <c r="M105" s="121"/>
      <c r="N105" s="121"/>
      <c r="O105" s="121"/>
      <c r="P105" s="121"/>
      <c r="Q105" s="121"/>
      <c r="R105" s="121"/>
      <c r="S105" s="121"/>
      <c r="T105" s="121"/>
      <c r="U105" s="120"/>
    </row>
    <row r="106" spans="1:21" ht="19.5" hidden="1" customHeight="1" x14ac:dyDescent="0.25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0"/>
    </row>
    <row r="107" spans="1:21" ht="19.5" hidden="1" customHeight="1" x14ac:dyDescent="0.25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0"/>
    </row>
    <row r="108" spans="1:21" ht="19.5" hidden="1" customHeight="1" x14ac:dyDescent="0.25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0"/>
    </row>
    <row r="109" spans="1:21" ht="19.5" hidden="1" customHeight="1" x14ac:dyDescent="0.25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0"/>
    </row>
    <row r="110" spans="1:21" ht="19.5" hidden="1" customHeight="1" x14ac:dyDescent="0.25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0"/>
    </row>
    <row r="111" spans="1:21" ht="19.5" hidden="1" customHeight="1" x14ac:dyDescent="0.25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0"/>
    </row>
    <row r="112" spans="1:21" ht="19.5" hidden="1" customHeight="1" x14ac:dyDescent="0.25">
      <c r="A112" s="121"/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0"/>
    </row>
    <row r="113" spans="1:21" ht="19.5" hidden="1" customHeight="1" x14ac:dyDescent="0.25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0"/>
    </row>
    <row r="114" spans="1:21" ht="19.5" hidden="1" customHeight="1" x14ac:dyDescent="0.25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0"/>
    </row>
    <row r="115" spans="1:21" ht="19.5" hidden="1" customHeight="1" x14ac:dyDescent="0.25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0"/>
    </row>
    <row r="116" spans="1:21" ht="19.5" hidden="1" customHeight="1" x14ac:dyDescent="0.25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0"/>
    </row>
    <row r="117" spans="1:21" ht="19.5" hidden="1" customHeight="1" x14ac:dyDescent="0.25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0"/>
    </row>
    <row r="118" spans="1:21" ht="19.5" hidden="1" customHeight="1" x14ac:dyDescent="0.25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0"/>
    </row>
    <row r="119" spans="1:21" ht="19.5" hidden="1" customHeight="1" x14ac:dyDescent="0.25">
      <c r="A119" s="121"/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0"/>
    </row>
    <row r="120" spans="1:21" ht="19.5" hidden="1" customHeight="1" x14ac:dyDescent="0.25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0"/>
    </row>
    <row r="121" spans="1:21" ht="19.5" hidden="1" customHeight="1" x14ac:dyDescent="0.25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0"/>
    </row>
    <row r="122" spans="1:21" ht="19.5" hidden="1" customHeight="1" x14ac:dyDescent="0.25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0"/>
    </row>
    <row r="123" spans="1:21" ht="19.5" hidden="1" customHeight="1" x14ac:dyDescent="0.25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0"/>
    </row>
    <row r="124" spans="1:21" ht="19.5" hidden="1" customHeight="1" x14ac:dyDescent="0.25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0"/>
    </row>
    <row r="125" spans="1:21" ht="19.5" hidden="1" customHeight="1" x14ac:dyDescent="0.25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0"/>
    </row>
    <row r="126" spans="1:21" ht="19.5" hidden="1" customHeight="1" x14ac:dyDescent="0.25">
      <c r="A126" s="121"/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0"/>
    </row>
    <row r="127" spans="1:21" ht="19.5" hidden="1" customHeight="1" x14ac:dyDescent="0.25">
      <c r="A127" s="121"/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0"/>
    </row>
    <row r="128" spans="1:21" ht="19.5" hidden="1" customHeight="1" x14ac:dyDescent="0.25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0"/>
    </row>
    <row r="129" spans="1:21" ht="19.5" hidden="1" customHeight="1" x14ac:dyDescent="0.25">
      <c r="A129" s="121"/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0"/>
    </row>
    <row r="130" spans="1:21" ht="19.5" hidden="1" customHeight="1" x14ac:dyDescent="0.25">
      <c r="A130" s="121"/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0"/>
    </row>
    <row r="131" spans="1:21" ht="19.5" hidden="1" customHeight="1" x14ac:dyDescent="0.25">
      <c r="A131" s="121"/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0"/>
    </row>
    <row r="132" spans="1:21" ht="19.5" hidden="1" customHeight="1" x14ac:dyDescent="0.25">
      <c r="A132" s="121"/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0"/>
    </row>
    <row r="133" spans="1:21" ht="19.5" hidden="1" customHeight="1" x14ac:dyDescent="0.25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0"/>
    </row>
    <row r="134" spans="1:21" ht="19.5" hidden="1" customHeight="1" x14ac:dyDescent="0.25">
      <c r="A134" s="121"/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0"/>
    </row>
    <row r="135" spans="1:21" ht="19.5" hidden="1" customHeight="1" x14ac:dyDescent="0.25">
      <c r="A135" s="121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0"/>
    </row>
    <row r="136" spans="1:21" ht="19.5" hidden="1" customHeight="1" x14ac:dyDescent="0.25">
      <c r="A136" s="121"/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0"/>
    </row>
    <row r="137" spans="1:21" ht="19.5" hidden="1" customHeight="1" x14ac:dyDescent="0.25">
      <c r="A137" s="121"/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0"/>
    </row>
    <row r="138" spans="1:21" ht="19.5" hidden="1" customHeight="1" x14ac:dyDescent="0.25">
      <c r="A138" s="121"/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0"/>
    </row>
    <row r="139" spans="1:21" ht="19.5" hidden="1" customHeight="1" x14ac:dyDescent="0.25">
      <c r="A139" s="121"/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0"/>
    </row>
    <row r="140" spans="1:21" ht="19.5" hidden="1" customHeight="1" x14ac:dyDescent="0.25">
      <c r="A140" s="121"/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0"/>
    </row>
    <row r="141" spans="1:21" ht="19.5" hidden="1" customHeight="1" x14ac:dyDescent="0.25">
      <c r="A141" s="121"/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0"/>
    </row>
    <row r="142" spans="1:21" ht="19.5" hidden="1" customHeight="1" x14ac:dyDescent="0.25">
      <c r="A142" s="121"/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0"/>
    </row>
    <row r="143" spans="1:21" ht="19.5" hidden="1" customHeight="1" x14ac:dyDescent="0.25">
      <c r="A143" s="121"/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0"/>
    </row>
    <row r="144" spans="1:21" ht="19.5" hidden="1" customHeight="1" x14ac:dyDescent="0.25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0"/>
    </row>
    <row r="145" spans="1:21" ht="19.5" hidden="1" customHeight="1" x14ac:dyDescent="0.25">
      <c r="A145" s="121"/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0"/>
    </row>
    <row r="146" spans="1:21" ht="19.5" hidden="1" customHeight="1" x14ac:dyDescent="0.25">
      <c r="A146" s="121"/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0"/>
    </row>
    <row r="147" spans="1:21" ht="19.5" hidden="1" customHeight="1" x14ac:dyDescent="0.25">
      <c r="A147" s="121"/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0"/>
    </row>
    <row r="148" spans="1:21" ht="19.5" hidden="1" customHeight="1" x14ac:dyDescent="0.25">
      <c r="A148" s="121"/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0"/>
    </row>
    <row r="149" spans="1:21" ht="19.5" hidden="1" customHeight="1" x14ac:dyDescent="0.25">
      <c r="A149" s="121"/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0"/>
    </row>
    <row r="150" spans="1:21" ht="19.5" hidden="1" customHeight="1" x14ac:dyDescent="0.25">
      <c r="A150" s="121"/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0"/>
    </row>
    <row r="151" spans="1:21" ht="19.5" hidden="1" customHeight="1" x14ac:dyDescent="0.25">
      <c r="A151" s="121"/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0"/>
    </row>
    <row r="152" spans="1:21" ht="19.5" hidden="1" customHeight="1" x14ac:dyDescent="0.25">
      <c r="A152" s="121"/>
      <c r="B152" s="121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0"/>
    </row>
    <row r="153" spans="1:21" ht="19.5" hidden="1" customHeight="1" x14ac:dyDescent="0.25">
      <c r="A153" s="121"/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0"/>
    </row>
    <row r="154" spans="1:21" ht="19.5" hidden="1" customHeight="1" x14ac:dyDescent="0.25">
      <c r="A154" s="121"/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0"/>
    </row>
    <row r="155" spans="1:21" ht="19.5" hidden="1" customHeight="1" x14ac:dyDescent="0.25">
      <c r="A155" s="121"/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0"/>
    </row>
    <row r="156" spans="1:21" ht="19.5" hidden="1" customHeight="1" x14ac:dyDescent="0.25">
      <c r="A156" s="121"/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0"/>
    </row>
    <row r="157" spans="1:21" ht="19.5" hidden="1" customHeight="1" x14ac:dyDescent="0.25">
      <c r="A157" s="121"/>
      <c r="B157" s="121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0"/>
    </row>
    <row r="158" spans="1:21" ht="19.5" hidden="1" customHeight="1" x14ac:dyDescent="0.25">
      <c r="A158" s="121"/>
      <c r="B158" s="121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0"/>
    </row>
    <row r="159" spans="1:21" ht="19.5" hidden="1" customHeight="1" x14ac:dyDescent="0.25">
      <c r="A159" s="121"/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0"/>
    </row>
    <row r="160" spans="1:21" ht="19.5" hidden="1" customHeight="1" x14ac:dyDescent="0.25">
      <c r="A160" s="121"/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0"/>
    </row>
    <row r="161" spans="1:21" ht="19.5" hidden="1" customHeight="1" x14ac:dyDescent="0.25">
      <c r="A161" s="121"/>
      <c r="B161" s="121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0"/>
    </row>
    <row r="162" spans="1:21" ht="19.5" hidden="1" customHeight="1" x14ac:dyDescent="0.25">
      <c r="A162" s="121"/>
      <c r="B162" s="121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0"/>
    </row>
    <row r="163" spans="1:21" ht="19.5" hidden="1" customHeight="1" x14ac:dyDescent="0.25">
      <c r="A163" s="121"/>
      <c r="B163" s="121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0"/>
    </row>
    <row r="164" spans="1:21" ht="19.5" hidden="1" customHeight="1" x14ac:dyDescent="0.25">
      <c r="A164" s="121"/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0"/>
    </row>
    <row r="165" spans="1:21" ht="19.5" hidden="1" customHeight="1" x14ac:dyDescent="0.25">
      <c r="A165" s="121"/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0"/>
    </row>
    <row r="166" spans="1:21" ht="19.5" hidden="1" customHeight="1" x14ac:dyDescent="0.25">
      <c r="A166" s="121"/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0"/>
    </row>
    <row r="167" spans="1:21" ht="19.5" hidden="1" customHeight="1" x14ac:dyDescent="0.25">
      <c r="A167" s="121"/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0"/>
    </row>
    <row r="168" spans="1:21" ht="19.5" hidden="1" customHeight="1" x14ac:dyDescent="0.25">
      <c r="A168" s="121"/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0"/>
    </row>
    <row r="169" spans="1:21" ht="19.5" hidden="1" customHeight="1" x14ac:dyDescent="0.25">
      <c r="A169" s="121"/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0"/>
    </row>
    <row r="170" spans="1:21" ht="19.5" hidden="1" customHeight="1" x14ac:dyDescent="0.25">
      <c r="A170" s="121"/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0"/>
    </row>
    <row r="171" spans="1:21" ht="19.5" hidden="1" customHeight="1" x14ac:dyDescent="0.25">
      <c r="A171" s="121"/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0"/>
    </row>
    <row r="172" spans="1:21" ht="19.5" hidden="1" customHeight="1" x14ac:dyDescent="0.25">
      <c r="A172" s="121"/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0"/>
    </row>
    <row r="173" spans="1:21" ht="19.5" hidden="1" customHeight="1" x14ac:dyDescent="0.25">
      <c r="A173" s="121"/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0"/>
    </row>
    <row r="174" spans="1:21" ht="19.5" hidden="1" customHeight="1" x14ac:dyDescent="0.25">
      <c r="A174" s="121"/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0"/>
    </row>
    <row r="175" spans="1:21" ht="19.5" hidden="1" customHeight="1" x14ac:dyDescent="0.25">
      <c r="A175" s="121"/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0"/>
    </row>
    <row r="176" spans="1:21" ht="19.5" hidden="1" customHeight="1" x14ac:dyDescent="0.25">
      <c r="A176" s="121"/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0"/>
    </row>
    <row r="177" spans="1:21" ht="19.5" hidden="1" customHeight="1" x14ac:dyDescent="0.25">
      <c r="A177" s="121"/>
      <c r="B177" s="121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0"/>
    </row>
    <row r="178" spans="1:21" ht="19.5" hidden="1" customHeight="1" x14ac:dyDescent="0.25">
      <c r="A178" s="121"/>
      <c r="B178" s="121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0"/>
    </row>
    <row r="179" spans="1:21" ht="19.5" hidden="1" customHeight="1" x14ac:dyDescent="0.25">
      <c r="A179" s="121"/>
      <c r="B179" s="121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0"/>
    </row>
    <row r="180" spans="1:21" ht="19.5" hidden="1" customHeight="1" x14ac:dyDescent="0.25">
      <c r="A180" s="121"/>
      <c r="B180" s="121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0"/>
    </row>
    <row r="181" spans="1:21" ht="19.5" hidden="1" customHeight="1" x14ac:dyDescent="0.25">
      <c r="A181" s="121"/>
      <c r="B181" s="121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0"/>
    </row>
    <row r="182" spans="1:21" ht="19.5" hidden="1" customHeight="1" x14ac:dyDescent="0.25">
      <c r="A182" s="121"/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0"/>
    </row>
    <row r="183" spans="1:21" ht="19.5" hidden="1" customHeight="1" x14ac:dyDescent="0.25">
      <c r="A183" s="121"/>
      <c r="B183" s="121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0"/>
    </row>
    <row r="184" spans="1:21" ht="19.5" hidden="1" customHeight="1" x14ac:dyDescent="0.25">
      <c r="A184" s="121"/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0"/>
    </row>
    <row r="185" spans="1:21" ht="19.5" hidden="1" customHeight="1" x14ac:dyDescent="0.25">
      <c r="A185" s="121"/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0"/>
    </row>
    <row r="186" spans="1:21" ht="19.5" hidden="1" customHeight="1" x14ac:dyDescent="0.25">
      <c r="A186" s="121"/>
      <c r="B186" s="121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0"/>
    </row>
    <row r="187" spans="1:21" ht="19.5" hidden="1" customHeight="1" x14ac:dyDescent="0.25">
      <c r="A187" s="121"/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0"/>
    </row>
    <row r="188" spans="1:21" ht="19.5" hidden="1" customHeight="1" x14ac:dyDescent="0.25">
      <c r="A188" s="121"/>
      <c r="B188" s="121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0"/>
    </row>
    <row r="189" spans="1:21" ht="19.5" hidden="1" customHeight="1" x14ac:dyDescent="0.25">
      <c r="A189" s="121"/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0"/>
    </row>
    <row r="190" spans="1:21" ht="19.5" hidden="1" customHeight="1" x14ac:dyDescent="0.25">
      <c r="A190" s="121"/>
      <c r="B190" s="121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0"/>
    </row>
    <row r="191" spans="1:21" ht="19.5" hidden="1" customHeight="1" x14ac:dyDescent="0.25">
      <c r="A191" s="121"/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0"/>
    </row>
    <row r="192" spans="1:21" ht="19.5" hidden="1" customHeight="1" x14ac:dyDescent="0.25">
      <c r="A192" s="121"/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0"/>
    </row>
    <row r="193" spans="1:21" ht="19.5" hidden="1" customHeight="1" x14ac:dyDescent="0.25">
      <c r="A193" s="121"/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0"/>
    </row>
    <row r="194" spans="1:21" ht="19.5" hidden="1" customHeight="1" x14ac:dyDescent="0.25">
      <c r="A194" s="121"/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0"/>
    </row>
    <row r="195" spans="1:21" ht="19.5" hidden="1" customHeight="1" x14ac:dyDescent="0.25">
      <c r="A195" s="121"/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0"/>
    </row>
    <row r="196" spans="1:21" ht="19.5" hidden="1" customHeight="1" x14ac:dyDescent="0.25">
      <c r="A196" s="121"/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0"/>
    </row>
    <row r="197" spans="1:21" ht="19.5" hidden="1" customHeight="1" x14ac:dyDescent="0.25">
      <c r="A197" s="121"/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0"/>
    </row>
    <row r="198" spans="1:21" ht="19.5" hidden="1" customHeight="1" x14ac:dyDescent="0.25">
      <c r="A198" s="121"/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0"/>
    </row>
    <row r="199" spans="1:21" ht="19.5" hidden="1" customHeight="1" x14ac:dyDescent="0.25">
      <c r="A199" s="121"/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0"/>
    </row>
    <row r="200" spans="1:21" ht="19.5" hidden="1" customHeight="1" x14ac:dyDescent="0.25">
      <c r="A200" s="121"/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0"/>
    </row>
    <row r="201" spans="1:21" ht="19.5" hidden="1" customHeight="1" x14ac:dyDescent="0.25">
      <c r="A201" s="121"/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0"/>
    </row>
    <row r="202" spans="1:21" ht="19.5" hidden="1" customHeight="1" x14ac:dyDescent="0.25">
      <c r="A202" s="121"/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0"/>
    </row>
    <row r="203" spans="1:21" ht="19.5" hidden="1" customHeight="1" x14ac:dyDescent="0.25">
      <c r="A203" s="121"/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0"/>
    </row>
    <row r="204" spans="1:21" ht="19.5" hidden="1" customHeight="1" x14ac:dyDescent="0.25">
      <c r="A204" s="121"/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0"/>
    </row>
    <row r="205" spans="1:21" ht="19.5" hidden="1" customHeight="1" x14ac:dyDescent="0.25">
      <c r="A205" s="121"/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0"/>
    </row>
    <row r="206" spans="1:21" ht="19.5" hidden="1" customHeight="1" x14ac:dyDescent="0.25">
      <c r="A206" s="121"/>
      <c r="B206" s="121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0"/>
    </row>
    <row r="207" spans="1:21" ht="19.5" hidden="1" customHeight="1" x14ac:dyDescent="0.25">
      <c r="A207" s="121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0"/>
    </row>
    <row r="208" spans="1:21" ht="19.5" hidden="1" customHeight="1" x14ac:dyDescent="0.25">
      <c r="A208" s="121"/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0"/>
    </row>
    <row r="209" spans="1:21" ht="19.5" hidden="1" customHeight="1" x14ac:dyDescent="0.25">
      <c r="A209" s="121"/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0"/>
    </row>
    <row r="210" spans="1:21" ht="19.5" hidden="1" customHeight="1" x14ac:dyDescent="0.25">
      <c r="A210" s="121"/>
      <c r="B210" s="121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0"/>
    </row>
    <row r="211" spans="1:21" ht="19.5" hidden="1" customHeight="1" x14ac:dyDescent="0.25">
      <c r="A211" s="121"/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0"/>
    </row>
    <row r="212" spans="1:21" ht="19.5" hidden="1" customHeight="1" x14ac:dyDescent="0.25">
      <c r="A212" s="121"/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0"/>
    </row>
    <row r="213" spans="1:21" ht="19.5" hidden="1" customHeight="1" x14ac:dyDescent="0.25">
      <c r="A213" s="121"/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0"/>
    </row>
    <row r="214" spans="1:21" ht="19.5" hidden="1" customHeight="1" x14ac:dyDescent="0.25">
      <c r="A214" s="121"/>
      <c r="B214" s="121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0"/>
    </row>
    <row r="215" spans="1:21" ht="19.5" hidden="1" customHeight="1" x14ac:dyDescent="0.25">
      <c r="A215" s="121"/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0"/>
    </row>
    <row r="216" spans="1:21" ht="19.5" hidden="1" customHeight="1" x14ac:dyDescent="0.25">
      <c r="A216" s="121"/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0"/>
    </row>
    <row r="217" spans="1:21" ht="19.5" hidden="1" customHeight="1" x14ac:dyDescent="0.25">
      <c r="A217" s="121"/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0"/>
    </row>
    <row r="218" spans="1:21" ht="19.5" hidden="1" customHeight="1" x14ac:dyDescent="0.25">
      <c r="A218" s="121"/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0"/>
    </row>
    <row r="219" spans="1:21" ht="19.5" hidden="1" customHeight="1" x14ac:dyDescent="0.25">
      <c r="A219" s="121"/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0"/>
    </row>
    <row r="220" spans="1:21" ht="19.5" hidden="1" customHeight="1" x14ac:dyDescent="0.25">
      <c r="A220" s="121"/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0"/>
    </row>
    <row r="221" spans="1:21" ht="19.5" hidden="1" customHeight="1" x14ac:dyDescent="0.25">
      <c r="A221" s="121"/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0"/>
    </row>
    <row r="222" spans="1:21" ht="19.5" hidden="1" customHeight="1" x14ac:dyDescent="0.25">
      <c r="A222" s="121"/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0"/>
    </row>
    <row r="223" spans="1:21" ht="19.5" hidden="1" customHeight="1" x14ac:dyDescent="0.25">
      <c r="A223" s="121"/>
      <c r="B223" s="121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0"/>
    </row>
    <row r="224" spans="1:21" ht="19.5" hidden="1" customHeight="1" x14ac:dyDescent="0.25">
      <c r="A224" s="121"/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0"/>
    </row>
    <row r="225" spans="1:21" ht="19.5" hidden="1" customHeight="1" x14ac:dyDescent="0.25">
      <c r="A225" s="121"/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0"/>
    </row>
    <row r="226" spans="1:21" ht="19.5" hidden="1" customHeight="1" x14ac:dyDescent="0.25">
      <c r="A226" s="121"/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0"/>
    </row>
    <row r="227" spans="1:21" ht="19.5" hidden="1" customHeight="1" x14ac:dyDescent="0.25">
      <c r="A227" s="121"/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0"/>
    </row>
    <row r="228" spans="1:21" ht="19.5" hidden="1" customHeight="1" x14ac:dyDescent="0.25">
      <c r="A228" s="121"/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0"/>
    </row>
    <row r="229" spans="1:21" ht="19.5" hidden="1" customHeight="1" x14ac:dyDescent="0.25">
      <c r="A229" s="121"/>
      <c r="B229" s="121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0"/>
    </row>
    <row r="230" spans="1:21" ht="19.5" hidden="1" customHeight="1" x14ac:dyDescent="0.25">
      <c r="A230" s="121"/>
      <c r="B230" s="121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0"/>
    </row>
    <row r="231" spans="1:21" ht="19.5" hidden="1" customHeight="1" x14ac:dyDescent="0.25">
      <c r="A231" s="121"/>
      <c r="B231" s="121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0"/>
    </row>
    <row r="232" spans="1:21" ht="19.5" hidden="1" customHeight="1" x14ac:dyDescent="0.25">
      <c r="A232" s="121"/>
      <c r="B232" s="121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0"/>
    </row>
    <row r="233" spans="1:21" ht="19.5" hidden="1" customHeight="1" x14ac:dyDescent="0.25">
      <c r="A233" s="121"/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0"/>
    </row>
    <row r="234" spans="1:21" ht="19.5" hidden="1" customHeight="1" x14ac:dyDescent="0.25">
      <c r="A234" s="121"/>
      <c r="B234" s="121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0"/>
    </row>
    <row r="235" spans="1:21" ht="19.5" hidden="1" customHeight="1" x14ac:dyDescent="0.25">
      <c r="A235" s="121"/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0"/>
    </row>
    <row r="236" spans="1:21" ht="19.5" hidden="1" customHeight="1" x14ac:dyDescent="0.25">
      <c r="A236" s="121"/>
      <c r="B236" s="121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0"/>
    </row>
    <row r="237" spans="1:21" ht="19.5" hidden="1" customHeight="1" x14ac:dyDescent="0.25">
      <c r="A237" s="121"/>
      <c r="B237" s="121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0"/>
    </row>
    <row r="238" spans="1:21" ht="19.5" hidden="1" customHeight="1" x14ac:dyDescent="0.25">
      <c r="A238" s="121"/>
      <c r="B238" s="121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0"/>
    </row>
    <row r="239" spans="1:21" ht="19.5" hidden="1" customHeight="1" x14ac:dyDescent="0.25">
      <c r="A239" s="121"/>
      <c r="B239" s="121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0"/>
    </row>
    <row r="240" spans="1:21" ht="19.5" hidden="1" customHeight="1" x14ac:dyDescent="0.25">
      <c r="A240" s="121"/>
      <c r="B240" s="121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0"/>
    </row>
    <row r="241" spans="1:21" ht="19.5" hidden="1" customHeight="1" x14ac:dyDescent="0.25">
      <c r="A241" s="121"/>
      <c r="B241" s="121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0"/>
    </row>
    <row r="242" spans="1:21" ht="19.5" hidden="1" customHeight="1" x14ac:dyDescent="0.25">
      <c r="A242" s="121"/>
      <c r="B242" s="121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0"/>
    </row>
    <row r="243" spans="1:21" ht="19.5" hidden="1" customHeight="1" x14ac:dyDescent="0.25">
      <c r="A243" s="121"/>
      <c r="B243" s="121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0"/>
    </row>
    <row r="244" spans="1:21" ht="19.5" hidden="1" customHeight="1" x14ac:dyDescent="0.25">
      <c r="A244" s="121"/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0"/>
    </row>
    <row r="245" spans="1:21" ht="19.5" hidden="1" customHeight="1" x14ac:dyDescent="0.25">
      <c r="A245" s="121"/>
      <c r="B245" s="121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0"/>
    </row>
    <row r="246" spans="1:21" ht="19.5" hidden="1" customHeight="1" x14ac:dyDescent="0.25">
      <c r="A246" s="121"/>
      <c r="B246" s="121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0"/>
    </row>
    <row r="247" spans="1:21" ht="19.5" hidden="1" customHeight="1" x14ac:dyDescent="0.25">
      <c r="A247" s="121"/>
      <c r="B247" s="121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0"/>
    </row>
    <row r="248" spans="1:21" ht="19.5" hidden="1" customHeight="1" x14ac:dyDescent="0.25">
      <c r="A248" s="121"/>
      <c r="B248" s="121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0"/>
    </row>
    <row r="249" spans="1:21" ht="19.5" hidden="1" customHeight="1" x14ac:dyDescent="0.25">
      <c r="A249" s="121"/>
      <c r="B249" s="121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0"/>
    </row>
    <row r="250" spans="1:21" ht="19.5" hidden="1" customHeight="1" x14ac:dyDescent="0.25">
      <c r="A250" s="121"/>
      <c r="B250" s="121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0"/>
    </row>
    <row r="251" spans="1:21" ht="19.5" hidden="1" customHeight="1" x14ac:dyDescent="0.25">
      <c r="A251" s="121"/>
      <c r="B251" s="121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0"/>
    </row>
    <row r="252" spans="1:21" ht="19.5" hidden="1" customHeight="1" x14ac:dyDescent="0.25">
      <c r="A252" s="121"/>
      <c r="B252" s="121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0"/>
    </row>
    <row r="253" spans="1:21" ht="19.5" hidden="1" customHeight="1" x14ac:dyDescent="0.25">
      <c r="A253" s="121"/>
      <c r="B253" s="121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0"/>
    </row>
    <row r="254" spans="1:21" ht="19.5" hidden="1" customHeight="1" x14ac:dyDescent="0.25">
      <c r="A254" s="121"/>
      <c r="B254" s="121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0"/>
    </row>
    <row r="255" spans="1:21" ht="19.5" hidden="1" customHeight="1" x14ac:dyDescent="0.25">
      <c r="A255" s="121"/>
      <c r="B255" s="121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0"/>
    </row>
    <row r="256" spans="1:21" ht="19.5" hidden="1" customHeight="1" x14ac:dyDescent="0.25">
      <c r="A256" s="121"/>
      <c r="B256" s="121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0"/>
    </row>
    <row r="257" spans="1:21" ht="19.5" hidden="1" customHeight="1" x14ac:dyDescent="0.25">
      <c r="A257" s="121"/>
      <c r="B257" s="121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0"/>
    </row>
    <row r="258" spans="1:21" ht="19.5" hidden="1" customHeight="1" x14ac:dyDescent="0.25">
      <c r="A258" s="121"/>
      <c r="B258" s="121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0"/>
    </row>
    <row r="259" spans="1:21" ht="19.5" hidden="1" customHeight="1" x14ac:dyDescent="0.25">
      <c r="A259" s="121"/>
      <c r="B259" s="121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0"/>
    </row>
    <row r="260" spans="1:21" ht="19.5" hidden="1" customHeight="1" x14ac:dyDescent="0.25">
      <c r="A260" s="121"/>
      <c r="B260" s="121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0"/>
    </row>
    <row r="261" spans="1:21" ht="19.5" hidden="1" customHeight="1" x14ac:dyDescent="0.25">
      <c r="A261" s="121"/>
      <c r="B261" s="121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0"/>
    </row>
    <row r="262" spans="1:21" ht="19.5" hidden="1" customHeight="1" x14ac:dyDescent="0.25">
      <c r="A262" s="121"/>
      <c r="B262" s="121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0"/>
    </row>
    <row r="263" spans="1:21" ht="19.5" hidden="1" customHeight="1" x14ac:dyDescent="0.25">
      <c r="A263" s="121"/>
      <c r="B263" s="121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0"/>
    </row>
    <row r="264" spans="1:21" ht="19.5" hidden="1" customHeight="1" x14ac:dyDescent="0.25">
      <c r="A264" s="121"/>
      <c r="B264" s="121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0"/>
    </row>
    <row r="265" spans="1:21" ht="19.5" hidden="1" customHeight="1" x14ac:dyDescent="0.25">
      <c r="A265" s="121"/>
      <c r="B265" s="121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0"/>
    </row>
    <row r="266" spans="1:21" ht="19.5" hidden="1" customHeight="1" x14ac:dyDescent="0.25">
      <c r="A266" s="121"/>
      <c r="B266" s="121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0"/>
    </row>
    <row r="267" spans="1:21" ht="19.5" hidden="1" customHeight="1" x14ac:dyDescent="0.25">
      <c r="A267" s="121"/>
      <c r="B267" s="121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0"/>
    </row>
    <row r="268" spans="1:21" ht="19.5" hidden="1" customHeight="1" x14ac:dyDescent="0.25">
      <c r="A268" s="121"/>
      <c r="B268" s="121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0"/>
    </row>
    <row r="269" spans="1:21" ht="19.5" hidden="1" customHeight="1" x14ac:dyDescent="0.25">
      <c r="A269" s="121"/>
      <c r="B269" s="121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0"/>
    </row>
    <row r="270" spans="1:21" ht="19.5" hidden="1" customHeight="1" x14ac:dyDescent="0.25">
      <c r="A270" s="121"/>
      <c r="B270" s="121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0"/>
    </row>
    <row r="271" spans="1:21" ht="19.5" hidden="1" customHeight="1" x14ac:dyDescent="0.25">
      <c r="A271" s="121"/>
      <c r="B271" s="121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0"/>
    </row>
    <row r="272" spans="1:21" ht="19.5" hidden="1" customHeight="1" x14ac:dyDescent="0.25">
      <c r="A272" s="121"/>
      <c r="B272" s="121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0"/>
    </row>
    <row r="273" spans="1:21" ht="19.5" hidden="1" customHeight="1" x14ac:dyDescent="0.25">
      <c r="A273" s="121"/>
      <c r="B273" s="121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0"/>
    </row>
    <row r="274" spans="1:21" ht="19.5" hidden="1" customHeight="1" x14ac:dyDescent="0.25">
      <c r="A274" s="121"/>
      <c r="B274" s="121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0"/>
    </row>
    <row r="275" spans="1:21" ht="19.5" hidden="1" customHeight="1" x14ac:dyDescent="0.25">
      <c r="A275" s="121"/>
      <c r="B275" s="121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0"/>
    </row>
    <row r="276" spans="1:21" ht="19.5" hidden="1" customHeight="1" x14ac:dyDescent="0.25">
      <c r="A276" s="121"/>
      <c r="B276" s="121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0"/>
    </row>
    <row r="277" spans="1:21" ht="19.5" hidden="1" customHeight="1" x14ac:dyDescent="0.25">
      <c r="A277" s="121"/>
      <c r="B277" s="121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0"/>
    </row>
    <row r="278" spans="1:21" ht="19.5" hidden="1" customHeight="1" x14ac:dyDescent="0.25">
      <c r="A278" s="121"/>
      <c r="B278" s="121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0"/>
    </row>
    <row r="279" spans="1:21" ht="19.5" hidden="1" customHeight="1" x14ac:dyDescent="0.25">
      <c r="A279" s="121"/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0"/>
    </row>
    <row r="280" spans="1:21" ht="19.5" hidden="1" customHeight="1" x14ac:dyDescent="0.25">
      <c r="A280" s="121"/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0"/>
    </row>
    <row r="281" spans="1:21" ht="19.5" hidden="1" customHeight="1" x14ac:dyDescent="0.25">
      <c r="A281" s="121"/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0"/>
    </row>
    <row r="282" spans="1:21" ht="19.5" hidden="1" customHeight="1" x14ac:dyDescent="0.25">
      <c r="A282" s="121"/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0"/>
    </row>
    <row r="283" spans="1:21" ht="19.5" hidden="1" customHeight="1" x14ac:dyDescent="0.25">
      <c r="A283" s="121"/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0"/>
    </row>
    <row r="284" spans="1:21" ht="19.5" hidden="1" customHeight="1" x14ac:dyDescent="0.25">
      <c r="A284" s="121"/>
      <c r="B284" s="121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0"/>
    </row>
    <row r="285" spans="1:21" ht="19.5" hidden="1" customHeight="1" x14ac:dyDescent="0.25">
      <c r="A285" s="121"/>
      <c r="B285" s="121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0"/>
    </row>
    <row r="286" spans="1:21" ht="19.5" hidden="1" customHeight="1" x14ac:dyDescent="0.25">
      <c r="A286" s="121"/>
      <c r="B286" s="121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0"/>
    </row>
    <row r="287" spans="1:21" ht="19.5" hidden="1" customHeight="1" x14ac:dyDescent="0.25">
      <c r="A287" s="121"/>
      <c r="B287" s="121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0"/>
    </row>
    <row r="288" spans="1:21" ht="19.5" hidden="1" customHeight="1" x14ac:dyDescent="0.25">
      <c r="A288" s="121"/>
      <c r="B288" s="121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0"/>
    </row>
    <row r="289" spans="1:21" ht="19.5" hidden="1" customHeight="1" x14ac:dyDescent="0.25">
      <c r="A289" s="121"/>
      <c r="B289" s="121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0"/>
    </row>
    <row r="290" spans="1:21" ht="19.5" hidden="1" customHeight="1" x14ac:dyDescent="0.25">
      <c r="A290" s="121"/>
      <c r="B290" s="121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0"/>
    </row>
    <row r="291" spans="1:21" ht="19.5" hidden="1" customHeight="1" x14ac:dyDescent="0.25">
      <c r="A291" s="121"/>
      <c r="B291" s="121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0"/>
    </row>
    <row r="292" spans="1:21" ht="19.5" hidden="1" customHeight="1" x14ac:dyDescent="0.25">
      <c r="A292" s="121"/>
      <c r="B292" s="121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0"/>
    </row>
    <row r="293" spans="1:21" ht="19.5" hidden="1" customHeight="1" x14ac:dyDescent="0.25">
      <c r="A293" s="121"/>
      <c r="B293" s="121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0"/>
    </row>
    <row r="294" spans="1:21" ht="19.5" hidden="1" customHeight="1" x14ac:dyDescent="0.25">
      <c r="A294" s="121"/>
      <c r="B294" s="121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0"/>
    </row>
    <row r="295" spans="1:21" ht="19.5" hidden="1" customHeight="1" x14ac:dyDescent="0.25">
      <c r="A295" s="121"/>
      <c r="B295" s="121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0"/>
    </row>
    <row r="296" spans="1:21" ht="19.5" hidden="1" customHeight="1" x14ac:dyDescent="0.25">
      <c r="A296" s="121"/>
      <c r="B296" s="121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0"/>
    </row>
    <row r="297" spans="1:21" ht="19.5" hidden="1" customHeight="1" x14ac:dyDescent="0.25">
      <c r="A297" s="121"/>
      <c r="B297" s="121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0"/>
    </row>
    <row r="298" spans="1:21" ht="19.5" hidden="1" customHeight="1" x14ac:dyDescent="0.25">
      <c r="A298" s="121"/>
      <c r="B298" s="121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0"/>
    </row>
    <row r="299" spans="1:21" ht="19.5" hidden="1" customHeight="1" x14ac:dyDescent="0.25">
      <c r="A299" s="121"/>
      <c r="B299" s="121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0"/>
    </row>
    <row r="300" spans="1:21" ht="19.5" hidden="1" customHeight="1" x14ac:dyDescent="0.25">
      <c r="A300" s="121"/>
      <c r="B300" s="121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0"/>
    </row>
    <row r="301" spans="1:21" ht="19.5" hidden="1" customHeight="1" x14ac:dyDescent="0.25">
      <c r="A301" s="121"/>
      <c r="B301" s="121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0"/>
    </row>
    <row r="302" spans="1:21" ht="19.5" hidden="1" customHeight="1" x14ac:dyDescent="0.25">
      <c r="A302" s="121"/>
      <c r="B302" s="121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0"/>
    </row>
    <row r="303" spans="1:21" ht="19.5" hidden="1" customHeight="1" x14ac:dyDescent="0.25">
      <c r="A303" s="121"/>
      <c r="B303" s="121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0"/>
    </row>
    <row r="304" spans="1:21" ht="19.5" hidden="1" customHeight="1" x14ac:dyDescent="0.25">
      <c r="A304" s="121"/>
      <c r="B304" s="121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0"/>
    </row>
    <row r="305" spans="1:21" ht="19.5" hidden="1" customHeight="1" x14ac:dyDescent="0.25">
      <c r="A305" s="121"/>
      <c r="B305" s="121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0"/>
    </row>
    <row r="306" spans="1:21" ht="19.5" hidden="1" customHeight="1" x14ac:dyDescent="0.25">
      <c r="A306" s="121"/>
      <c r="B306" s="121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0"/>
    </row>
    <row r="307" spans="1:21" ht="19.5" hidden="1" customHeight="1" x14ac:dyDescent="0.25">
      <c r="A307" s="121"/>
      <c r="B307" s="121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0"/>
    </row>
    <row r="308" spans="1:21" ht="19.5" hidden="1" customHeight="1" x14ac:dyDescent="0.25">
      <c r="A308" s="121"/>
      <c r="B308" s="121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0"/>
    </row>
    <row r="309" spans="1:21" ht="19.5" hidden="1" customHeight="1" x14ac:dyDescent="0.25">
      <c r="A309" s="121"/>
      <c r="B309" s="121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0"/>
    </row>
    <row r="310" spans="1:21" ht="19.5" hidden="1" customHeight="1" x14ac:dyDescent="0.25">
      <c r="A310" s="121"/>
      <c r="B310" s="121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0"/>
    </row>
    <row r="311" spans="1:21" ht="19.5" hidden="1" customHeight="1" x14ac:dyDescent="0.25">
      <c r="A311" s="121"/>
      <c r="B311" s="121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0"/>
    </row>
    <row r="312" spans="1:21" ht="19.5" hidden="1" customHeight="1" x14ac:dyDescent="0.25">
      <c r="A312" s="121"/>
      <c r="B312" s="121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0"/>
    </row>
    <row r="313" spans="1:21" ht="19.5" hidden="1" customHeight="1" x14ac:dyDescent="0.25">
      <c r="A313" s="121"/>
      <c r="B313" s="121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0"/>
    </row>
    <row r="314" spans="1:21" ht="19.5" hidden="1" customHeight="1" x14ac:dyDescent="0.25">
      <c r="A314" s="121"/>
      <c r="B314" s="121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0"/>
    </row>
    <row r="315" spans="1:21" ht="19.5" hidden="1" customHeight="1" x14ac:dyDescent="0.25">
      <c r="A315" s="121"/>
      <c r="B315" s="121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0"/>
    </row>
    <row r="316" spans="1:21" ht="19.5" hidden="1" customHeight="1" x14ac:dyDescent="0.25">
      <c r="A316" s="121"/>
      <c r="B316" s="121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0"/>
    </row>
    <row r="317" spans="1:21" ht="19.5" hidden="1" customHeight="1" x14ac:dyDescent="0.25">
      <c r="A317" s="121"/>
      <c r="B317" s="121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0"/>
    </row>
    <row r="318" spans="1:21" ht="19.5" hidden="1" customHeight="1" x14ac:dyDescent="0.25">
      <c r="A318" s="121"/>
      <c r="B318" s="121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0"/>
    </row>
    <row r="319" spans="1:21" ht="19.5" hidden="1" customHeight="1" x14ac:dyDescent="0.25">
      <c r="A319" s="121"/>
      <c r="B319" s="121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0"/>
    </row>
    <row r="320" spans="1:21" ht="19.5" hidden="1" customHeight="1" x14ac:dyDescent="0.25">
      <c r="A320" s="121"/>
      <c r="B320" s="121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0"/>
    </row>
    <row r="321" spans="1:21" ht="19.5" hidden="1" customHeight="1" x14ac:dyDescent="0.25">
      <c r="A321" s="121"/>
      <c r="B321" s="121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0"/>
    </row>
    <row r="322" spans="1:21" ht="19.5" hidden="1" customHeight="1" x14ac:dyDescent="0.25">
      <c r="A322" s="121"/>
      <c r="B322" s="121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0"/>
    </row>
    <row r="323" spans="1:21" ht="19.5" hidden="1" customHeight="1" x14ac:dyDescent="0.25">
      <c r="A323" s="121"/>
      <c r="B323" s="121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0"/>
    </row>
    <row r="324" spans="1:21" ht="19.5" hidden="1" customHeight="1" x14ac:dyDescent="0.25">
      <c r="A324" s="121"/>
      <c r="B324" s="121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0"/>
    </row>
    <row r="325" spans="1:21" ht="19.5" hidden="1" customHeight="1" x14ac:dyDescent="0.25">
      <c r="A325" s="121"/>
      <c r="B325" s="121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0"/>
    </row>
    <row r="326" spans="1:21" ht="19.5" hidden="1" customHeight="1" x14ac:dyDescent="0.25">
      <c r="A326" s="121"/>
      <c r="B326" s="121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0"/>
    </row>
    <row r="327" spans="1:21" ht="19.5" hidden="1" customHeight="1" x14ac:dyDescent="0.25">
      <c r="A327" s="121"/>
      <c r="B327" s="121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0"/>
    </row>
    <row r="328" spans="1:21" ht="19.5" hidden="1" customHeight="1" x14ac:dyDescent="0.25">
      <c r="A328" s="121"/>
      <c r="B328" s="121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0"/>
    </row>
    <row r="329" spans="1:21" ht="19.5" hidden="1" customHeight="1" x14ac:dyDescent="0.25">
      <c r="A329" s="121"/>
      <c r="B329" s="121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0"/>
    </row>
    <row r="330" spans="1:21" ht="19.5" hidden="1" customHeight="1" x14ac:dyDescent="0.25">
      <c r="A330" s="121"/>
      <c r="B330" s="121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0"/>
    </row>
    <row r="331" spans="1:21" ht="19.5" hidden="1" customHeight="1" x14ac:dyDescent="0.25">
      <c r="A331" s="121"/>
      <c r="B331" s="121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0"/>
    </row>
    <row r="332" spans="1:21" ht="19.5" hidden="1" customHeight="1" x14ac:dyDescent="0.25">
      <c r="A332" s="121"/>
      <c r="B332" s="121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0"/>
    </row>
    <row r="333" spans="1:21" ht="19.5" hidden="1" customHeight="1" x14ac:dyDescent="0.25">
      <c r="A333" s="121"/>
      <c r="B333" s="121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0"/>
    </row>
    <row r="334" spans="1:21" ht="19.5" hidden="1" customHeight="1" x14ac:dyDescent="0.25">
      <c r="A334" s="121"/>
      <c r="B334" s="121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0"/>
    </row>
    <row r="335" spans="1:21" ht="19.5" hidden="1" customHeight="1" x14ac:dyDescent="0.25">
      <c r="A335" s="121"/>
      <c r="B335" s="121"/>
      <c r="C335" s="121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0"/>
    </row>
    <row r="336" spans="1:21" ht="19.5" hidden="1" customHeight="1" x14ac:dyDescent="0.25">
      <c r="A336" s="121"/>
      <c r="B336" s="121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0"/>
    </row>
    <row r="337" spans="1:21" ht="19.5" hidden="1" customHeight="1" x14ac:dyDescent="0.25">
      <c r="A337" s="121"/>
      <c r="B337" s="121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0"/>
    </row>
    <row r="338" spans="1:21" ht="19.5" hidden="1" customHeight="1" x14ac:dyDescent="0.25">
      <c r="A338" s="121"/>
      <c r="B338" s="121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0"/>
    </row>
    <row r="339" spans="1:21" ht="19.5" hidden="1" customHeight="1" x14ac:dyDescent="0.25">
      <c r="A339" s="121"/>
      <c r="B339" s="121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0"/>
    </row>
    <row r="340" spans="1:21" ht="19.5" hidden="1" customHeight="1" x14ac:dyDescent="0.25">
      <c r="A340" s="121"/>
      <c r="B340" s="121"/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0"/>
    </row>
    <row r="341" spans="1:21" ht="19.5" hidden="1" customHeight="1" x14ac:dyDescent="0.25">
      <c r="A341" s="121"/>
      <c r="B341" s="121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0"/>
    </row>
    <row r="342" spans="1:21" ht="19.5" hidden="1" customHeight="1" x14ac:dyDescent="0.25">
      <c r="A342" s="121"/>
      <c r="B342" s="121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0"/>
    </row>
    <row r="343" spans="1:21" ht="19.5" hidden="1" customHeight="1" x14ac:dyDescent="0.25">
      <c r="A343" s="121"/>
      <c r="B343" s="121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0"/>
    </row>
    <row r="344" spans="1:21" ht="19.5" hidden="1" customHeight="1" x14ac:dyDescent="0.25">
      <c r="A344" s="121"/>
      <c r="B344" s="121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0"/>
    </row>
    <row r="345" spans="1:21" ht="19.5" hidden="1" customHeight="1" x14ac:dyDescent="0.25">
      <c r="A345" s="121"/>
      <c r="B345" s="121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0"/>
    </row>
    <row r="346" spans="1:21" ht="19.5" hidden="1" customHeight="1" x14ac:dyDescent="0.25">
      <c r="A346" s="121"/>
      <c r="B346" s="121"/>
      <c r="C346" s="121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0"/>
    </row>
    <row r="347" spans="1:21" ht="19.5" hidden="1" customHeight="1" x14ac:dyDescent="0.25">
      <c r="A347" s="121"/>
      <c r="B347" s="121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0"/>
    </row>
    <row r="348" spans="1:21" ht="19.5" hidden="1" customHeight="1" x14ac:dyDescent="0.25">
      <c r="A348" s="121"/>
      <c r="B348" s="121"/>
      <c r="C348" s="121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0"/>
    </row>
    <row r="349" spans="1:21" ht="19.5" hidden="1" customHeight="1" x14ac:dyDescent="0.25">
      <c r="A349" s="121"/>
      <c r="B349" s="121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0"/>
    </row>
    <row r="350" spans="1:21" ht="19.5" hidden="1" customHeight="1" x14ac:dyDescent="0.25">
      <c r="A350" s="121"/>
      <c r="B350" s="121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0"/>
    </row>
    <row r="351" spans="1:21" ht="19.5" hidden="1" customHeight="1" x14ac:dyDescent="0.25">
      <c r="A351" s="121"/>
      <c r="B351" s="121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0"/>
    </row>
    <row r="352" spans="1:21" ht="19.5" hidden="1" customHeight="1" x14ac:dyDescent="0.25">
      <c r="A352" s="121"/>
      <c r="B352" s="121"/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0"/>
    </row>
    <row r="353" spans="1:21" ht="19.5" hidden="1" customHeight="1" x14ac:dyDescent="0.25">
      <c r="A353" s="121"/>
      <c r="B353" s="121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0"/>
    </row>
    <row r="354" spans="1:21" ht="19.5" hidden="1" customHeight="1" x14ac:dyDescent="0.25">
      <c r="A354" s="121"/>
      <c r="B354" s="121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0"/>
    </row>
    <row r="355" spans="1:21" ht="19.5" hidden="1" customHeight="1" x14ac:dyDescent="0.25">
      <c r="A355" s="121"/>
      <c r="B355" s="121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0"/>
    </row>
    <row r="356" spans="1:21" ht="19.5" hidden="1" customHeight="1" x14ac:dyDescent="0.25">
      <c r="A356" s="121"/>
      <c r="B356" s="121"/>
      <c r="C356" s="121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0"/>
    </row>
    <row r="357" spans="1:21" ht="19.5" hidden="1" customHeight="1" x14ac:dyDescent="0.25">
      <c r="A357" s="121"/>
      <c r="B357" s="121"/>
      <c r="C357" s="121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0"/>
    </row>
    <row r="358" spans="1:21" ht="19.5" hidden="1" customHeight="1" x14ac:dyDescent="0.25">
      <c r="A358" s="121"/>
      <c r="B358" s="121"/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0"/>
    </row>
    <row r="359" spans="1:21" ht="19.5" hidden="1" customHeight="1" x14ac:dyDescent="0.25">
      <c r="A359" s="121"/>
      <c r="B359" s="121"/>
      <c r="C359" s="121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0"/>
    </row>
    <row r="360" spans="1:21" ht="19.5" hidden="1" customHeight="1" x14ac:dyDescent="0.25">
      <c r="A360" s="121"/>
      <c r="B360" s="121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0"/>
    </row>
    <row r="361" spans="1:21" ht="19.5" hidden="1" customHeight="1" x14ac:dyDescent="0.25">
      <c r="A361" s="121"/>
      <c r="B361" s="121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0"/>
    </row>
    <row r="362" spans="1:21" ht="19.5" hidden="1" customHeight="1" x14ac:dyDescent="0.25">
      <c r="A362" s="121"/>
      <c r="B362" s="121"/>
      <c r="C362" s="121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0"/>
    </row>
    <row r="363" spans="1:21" ht="19.5" hidden="1" customHeight="1" x14ac:dyDescent="0.25">
      <c r="A363" s="121"/>
      <c r="B363" s="121"/>
      <c r="C363" s="121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0"/>
    </row>
    <row r="364" spans="1:21" ht="19.5" hidden="1" customHeight="1" x14ac:dyDescent="0.25">
      <c r="A364" s="121"/>
      <c r="B364" s="121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0"/>
    </row>
    <row r="365" spans="1:21" ht="19.5" hidden="1" customHeight="1" x14ac:dyDescent="0.25">
      <c r="A365" s="121"/>
      <c r="B365" s="121"/>
      <c r="C365" s="121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0"/>
    </row>
    <row r="366" spans="1:21" ht="19.5" hidden="1" customHeight="1" x14ac:dyDescent="0.25">
      <c r="A366" s="121"/>
      <c r="B366" s="121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0"/>
    </row>
    <row r="367" spans="1:21" ht="19.5" hidden="1" customHeight="1" x14ac:dyDescent="0.25">
      <c r="A367" s="121"/>
      <c r="B367" s="121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0"/>
    </row>
    <row r="368" spans="1:21" ht="19.5" hidden="1" customHeight="1" x14ac:dyDescent="0.25">
      <c r="A368" s="121"/>
      <c r="B368" s="121"/>
      <c r="C368" s="121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0"/>
    </row>
    <row r="369" spans="1:21" ht="19.5" hidden="1" customHeight="1" x14ac:dyDescent="0.25">
      <c r="A369" s="121"/>
      <c r="B369" s="121"/>
      <c r="C369" s="121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0"/>
    </row>
    <row r="370" spans="1:21" ht="19.5" hidden="1" customHeight="1" x14ac:dyDescent="0.25">
      <c r="A370" s="121"/>
      <c r="B370" s="121"/>
      <c r="C370" s="121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0"/>
    </row>
    <row r="371" spans="1:21" ht="19.5" hidden="1" customHeight="1" x14ac:dyDescent="0.25">
      <c r="A371" s="121"/>
      <c r="B371" s="121"/>
      <c r="C371" s="121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0"/>
    </row>
    <row r="372" spans="1:21" ht="19.5" hidden="1" customHeight="1" x14ac:dyDescent="0.25">
      <c r="A372" s="121"/>
      <c r="B372" s="121"/>
      <c r="C372" s="121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0"/>
    </row>
    <row r="373" spans="1:21" ht="19.5" hidden="1" customHeight="1" x14ac:dyDescent="0.25">
      <c r="A373" s="121"/>
      <c r="B373" s="121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0"/>
    </row>
    <row r="374" spans="1:21" ht="19.5" hidden="1" customHeight="1" x14ac:dyDescent="0.25">
      <c r="A374" s="121"/>
      <c r="B374" s="121"/>
      <c r="C374" s="121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0"/>
    </row>
    <row r="375" spans="1:21" ht="19.5" hidden="1" customHeight="1" x14ac:dyDescent="0.25">
      <c r="A375" s="121"/>
      <c r="B375" s="121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0"/>
    </row>
    <row r="376" spans="1:21" ht="19.5" hidden="1" customHeight="1" x14ac:dyDescent="0.25">
      <c r="A376" s="121"/>
      <c r="B376" s="121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0"/>
    </row>
    <row r="377" spans="1:21" ht="19.5" hidden="1" customHeight="1" x14ac:dyDescent="0.25">
      <c r="A377" s="121"/>
      <c r="B377" s="121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0"/>
    </row>
    <row r="378" spans="1:21" ht="19.5" hidden="1" customHeight="1" x14ac:dyDescent="0.25">
      <c r="A378" s="121"/>
      <c r="B378" s="121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0"/>
    </row>
    <row r="379" spans="1:21" ht="19.5" hidden="1" customHeight="1" x14ac:dyDescent="0.25">
      <c r="A379" s="121"/>
      <c r="B379" s="121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0"/>
    </row>
    <row r="380" spans="1:21" ht="19.5" hidden="1" customHeight="1" x14ac:dyDescent="0.25">
      <c r="A380" s="121"/>
      <c r="B380" s="121"/>
      <c r="C380" s="121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0"/>
    </row>
    <row r="381" spans="1:21" ht="19.5" hidden="1" customHeight="1" x14ac:dyDescent="0.25">
      <c r="A381" s="121"/>
      <c r="B381" s="121"/>
      <c r="C381" s="121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0"/>
    </row>
    <row r="382" spans="1:21" ht="19.5" hidden="1" customHeight="1" x14ac:dyDescent="0.25">
      <c r="A382" s="121"/>
      <c r="B382" s="121"/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0"/>
    </row>
    <row r="383" spans="1:21" ht="19.5" hidden="1" customHeight="1" x14ac:dyDescent="0.25">
      <c r="A383" s="121"/>
      <c r="B383" s="121"/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0"/>
    </row>
    <row r="384" spans="1:21" ht="19.5" hidden="1" customHeight="1" x14ac:dyDescent="0.25">
      <c r="A384" s="121"/>
      <c r="B384" s="121"/>
      <c r="C384" s="121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0"/>
    </row>
    <row r="385" spans="1:21" ht="19.5" hidden="1" customHeight="1" x14ac:dyDescent="0.25">
      <c r="A385" s="121"/>
      <c r="B385" s="121"/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0"/>
    </row>
    <row r="386" spans="1:21" ht="19.5" hidden="1" customHeight="1" x14ac:dyDescent="0.25">
      <c r="A386" s="121"/>
      <c r="B386" s="121"/>
      <c r="C386" s="121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0"/>
    </row>
    <row r="387" spans="1:21" ht="19.5" hidden="1" customHeight="1" x14ac:dyDescent="0.25">
      <c r="A387" s="121"/>
      <c r="B387" s="121"/>
      <c r="C387" s="121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0"/>
    </row>
    <row r="388" spans="1:21" ht="19.5" hidden="1" customHeight="1" x14ac:dyDescent="0.25">
      <c r="A388" s="121"/>
      <c r="B388" s="121"/>
      <c r="C388" s="121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0"/>
    </row>
    <row r="389" spans="1:21" ht="19.5" hidden="1" customHeight="1" x14ac:dyDescent="0.25">
      <c r="A389" s="121"/>
      <c r="B389" s="121"/>
      <c r="C389" s="121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0"/>
    </row>
    <row r="390" spans="1:21" ht="19.5" hidden="1" customHeight="1" x14ac:dyDescent="0.25">
      <c r="A390" s="121"/>
      <c r="B390" s="121"/>
      <c r="C390" s="121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0"/>
    </row>
    <row r="391" spans="1:21" ht="19.5" hidden="1" customHeight="1" x14ac:dyDescent="0.25">
      <c r="A391" s="121"/>
      <c r="B391" s="121"/>
      <c r="C391" s="121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0"/>
    </row>
    <row r="392" spans="1:21" ht="19.5" hidden="1" customHeight="1" x14ac:dyDescent="0.25">
      <c r="A392" s="121"/>
      <c r="B392" s="121"/>
      <c r="C392" s="121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0"/>
    </row>
    <row r="393" spans="1:21" ht="19.5" hidden="1" customHeight="1" x14ac:dyDescent="0.25">
      <c r="A393" s="121"/>
      <c r="B393" s="121"/>
      <c r="C393" s="121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0"/>
    </row>
    <row r="394" spans="1:21" ht="19.5" hidden="1" customHeight="1" x14ac:dyDescent="0.25">
      <c r="A394" s="121"/>
      <c r="B394" s="121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0"/>
    </row>
    <row r="395" spans="1:21" ht="19.5" hidden="1" customHeight="1" x14ac:dyDescent="0.25">
      <c r="A395" s="121"/>
      <c r="B395" s="121"/>
      <c r="C395" s="121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0"/>
    </row>
    <row r="396" spans="1:21" ht="19.5" hidden="1" customHeight="1" x14ac:dyDescent="0.25">
      <c r="A396" s="121"/>
      <c r="B396" s="121"/>
      <c r="C396" s="121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0"/>
    </row>
    <row r="397" spans="1:21" ht="19.5" hidden="1" customHeight="1" x14ac:dyDescent="0.25">
      <c r="A397" s="121"/>
      <c r="B397" s="121"/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0"/>
    </row>
    <row r="398" spans="1:21" ht="19.5" hidden="1" customHeight="1" x14ac:dyDescent="0.25">
      <c r="A398" s="121"/>
      <c r="B398" s="121"/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0"/>
    </row>
    <row r="399" spans="1:21" ht="19.5" hidden="1" customHeight="1" x14ac:dyDescent="0.25">
      <c r="A399" s="121"/>
      <c r="B399" s="121"/>
      <c r="C399" s="121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0"/>
    </row>
    <row r="400" spans="1:21" ht="19.5" hidden="1" customHeight="1" x14ac:dyDescent="0.25">
      <c r="A400" s="121"/>
      <c r="B400" s="121"/>
      <c r="C400" s="121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0"/>
    </row>
    <row r="401" spans="1:21" ht="19.5" hidden="1" customHeight="1" x14ac:dyDescent="0.25">
      <c r="A401" s="121"/>
      <c r="B401" s="121"/>
      <c r="C401" s="121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0"/>
    </row>
    <row r="402" spans="1:21" ht="19.5" hidden="1" customHeight="1" x14ac:dyDescent="0.25">
      <c r="A402" s="121"/>
      <c r="B402" s="121"/>
      <c r="C402" s="121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0"/>
    </row>
    <row r="403" spans="1:21" ht="19.5" hidden="1" customHeight="1" x14ac:dyDescent="0.25">
      <c r="A403" s="121"/>
      <c r="B403" s="121"/>
      <c r="C403" s="121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0"/>
    </row>
    <row r="404" spans="1:21" ht="19.5" hidden="1" customHeight="1" x14ac:dyDescent="0.25">
      <c r="A404" s="121"/>
      <c r="B404" s="121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0"/>
    </row>
    <row r="405" spans="1:21" ht="19.5" hidden="1" customHeight="1" x14ac:dyDescent="0.25">
      <c r="A405" s="121"/>
      <c r="B405" s="121"/>
      <c r="C405" s="121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0"/>
    </row>
    <row r="406" spans="1:21" ht="19.5" hidden="1" customHeight="1" x14ac:dyDescent="0.25">
      <c r="A406" s="121"/>
      <c r="B406" s="121"/>
      <c r="C406" s="121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0"/>
    </row>
    <row r="407" spans="1:21" ht="19.5" hidden="1" customHeight="1" x14ac:dyDescent="0.25">
      <c r="A407" s="121"/>
      <c r="B407" s="121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0"/>
    </row>
    <row r="408" spans="1:21" ht="19.5" hidden="1" customHeight="1" x14ac:dyDescent="0.25">
      <c r="A408" s="121"/>
      <c r="B408" s="121"/>
      <c r="C408" s="121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0"/>
    </row>
    <row r="409" spans="1:21" ht="19.5" hidden="1" customHeight="1" x14ac:dyDescent="0.25">
      <c r="A409" s="121"/>
      <c r="B409" s="121"/>
      <c r="C409" s="121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0"/>
    </row>
    <row r="410" spans="1:21" ht="19.5" hidden="1" customHeight="1" x14ac:dyDescent="0.25">
      <c r="A410" s="121"/>
      <c r="B410" s="121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0"/>
    </row>
    <row r="411" spans="1:21" ht="19.5" hidden="1" customHeight="1" x14ac:dyDescent="0.25">
      <c r="A411" s="121"/>
      <c r="B411" s="121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0"/>
    </row>
    <row r="412" spans="1:21" ht="19.5" hidden="1" customHeight="1" x14ac:dyDescent="0.25">
      <c r="A412" s="121"/>
      <c r="B412" s="121"/>
      <c r="C412" s="121"/>
      <c r="D412" s="121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0"/>
    </row>
    <row r="413" spans="1:21" ht="19.5" hidden="1" customHeight="1" x14ac:dyDescent="0.25">
      <c r="A413" s="121"/>
      <c r="B413" s="121"/>
      <c r="C413" s="121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0"/>
    </row>
    <row r="414" spans="1:21" ht="19.5" hidden="1" customHeight="1" x14ac:dyDescent="0.25">
      <c r="A414" s="121"/>
      <c r="B414" s="121"/>
      <c r="C414" s="121"/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0"/>
    </row>
    <row r="415" spans="1:21" ht="19.5" hidden="1" customHeight="1" x14ac:dyDescent="0.25">
      <c r="A415" s="121"/>
      <c r="B415" s="121"/>
      <c r="C415" s="121"/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0"/>
    </row>
    <row r="416" spans="1:21" ht="19.5" hidden="1" customHeight="1" x14ac:dyDescent="0.25">
      <c r="A416" s="121"/>
      <c r="B416" s="121"/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0"/>
    </row>
    <row r="417" spans="1:21" ht="19.5" hidden="1" customHeight="1" x14ac:dyDescent="0.25">
      <c r="A417" s="121"/>
      <c r="B417" s="121"/>
      <c r="C417" s="121"/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0"/>
    </row>
    <row r="418" spans="1:21" ht="19.5" hidden="1" customHeight="1" x14ac:dyDescent="0.25">
      <c r="A418" s="121"/>
      <c r="B418" s="121"/>
      <c r="C418" s="121"/>
      <c r="D418" s="121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0"/>
    </row>
    <row r="419" spans="1:21" ht="19.5" hidden="1" customHeight="1" x14ac:dyDescent="0.25">
      <c r="A419" s="121"/>
      <c r="B419" s="121"/>
      <c r="C419" s="121"/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0"/>
    </row>
    <row r="420" spans="1:21" ht="19.5" hidden="1" customHeight="1" x14ac:dyDescent="0.25">
      <c r="A420" s="121"/>
      <c r="B420" s="121"/>
      <c r="C420" s="121"/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0"/>
    </row>
    <row r="421" spans="1:21" ht="19.5" hidden="1" customHeight="1" x14ac:dyDescent="0.25">
      <c r="A421" s="121"/>
      <c r="B421" s="121"/>
      <c r="C421" s="121"/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0"/>
    </row>
    <row r="422" spans="1:21" ht="19.5" hidden="1" customHeight="1" x14ac:dyDescent="0.25">
      <c r="A422" s="121"/>
      <c r="B422" s="121"/>
      <c r="C422" s="121"/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0"/>
    </row>
    <row r="423" spans="1:21" ht="19.5" hidden="1" customHeight="1" x14ac:dyDescent="0.25">
      <c r="A423" s="121"/>
      <c r="B423" s="121"/>
      <c r="C423" s="121"/>
      <c r="D423" s="121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0"/>
    </row>
    <row r="424" spans="1:21" ht="19.5" hidden="1" customHeight="1" x14ac:dyDescent="0.25">
      <c r="A424" s="121"/>
      <c r="B424" s="121"/>
      <c r="C424" s="121"/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0"/>
    </row>
    <row r="425" spans="1:21" ht="19.5" hidden="1" customHeight="1" x14ac:dyDescent="0.25">
      <c r="A425" s="121"/>
      <c r="B425" s="121"/>
      <c r="C425" s="121"/>
      <c r="D425" s="121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0"/>
    </row>
    <row r="426" spans="1:21" ht="19.5" hidden="1" customHeight="1" x14ac:dyDescent="0.25">
      <c r="A426" s="121"/>
      <c r="B426" s="121"/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0"/>
    </row>
    <row r="427" spans="1:21" ht="19.5" hidden="1" customHeight="1" x14ac:dyDescent="0.25">
      <c r="A427" s="121"/>
      <c r="B427" s="121"/>
      <c r="C427" s="121"/>
      <c r="D427" s="121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0"/>
    </row>
    <row r="428" spans="1:21" ht="19.5" hidden="1" customHeight="1" x14ac:dyDescent="0.25">
      <c r="A428" s="121"/>
      <c r="B428" s="121"/>
      <c r="C428" s="121"/>
      <c r="D428" s="121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0"/>
    </row>
    <row r="429" spans="1:21" ht="19.5" hidden="1" customHeight="1" x14ac:dyDescent="0.25">
      <c r="A429" s="121"/>
      <c r="B429" s="121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0"/>
    </row>
    <row r="430" spans="1:21" ht="19.5" hidden="1" customHeight="1" x14ac:dyDescent="0.25">
      <c r="A430" s="121"/>
      <c r="B430" s="121"/>
      <c r="C430" s="121"/>
      <c r="D430" s="121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0"/>
    </row>
    <row r="431" spans="1:21" ht="19.5" hidden="1" customHeight="1" x14ac:dyDescent="0.25">
      <c r="A431" s="121"/>
      <c r="B431" s="121"/>
      <c r="C431" s="121"/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0"/>
    </row>
    <row r="432" spans="1:21" ht="19.5" hidden="1" customHeight="1" x14ac:dyDescent="0.25">
      <c r="A432" s="121"/>
      <c r="B432" s="121"/>
      <c r="C432" s="121"/>
      <c r="D432" s="121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0"/>
    </row>
    <row r="433" spans="1:21" ht="19.5" hidden="1" customHeight="1" x14ac:dyDescent="0.25">
      <c r="A433" s="121"/>
      <c r="B433" s="121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0"/>
    </row>
    <row r="434" spans="1:21" ht="19.5" hidden="1" customHeight="1" x14ac:dyDescent="0.25">
      <c r="A434" s="121"/>
      <c r="B434" s="121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0"/>
    </row>
    <row r="435" spans="1:21" ht="19.5" hidden="1" customHeight="1" x14ac:dyDescent="0.25">
      <c r="A435" s="121"/>
      <c r="B435" s="121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0"/>
    </row>
    <row r="436" spans="1:21" ht="19.5" hidden="1" customHeight="1" x14ac:dyDescent="0.25">
      <c r="A436" s="121"/>
      <c r="B436" s="121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0"/>
    </row>
    <row r="437" spans="1:21" ht="19.5" hidden="1" customHeight="1" x14ac:dyDescent="0.25">
      <c r="A437" s="121"/>
      <c r="B437" s="121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0"/>
    </row>
    <row r="438" spans="1:21" ht="19.5" hidden="1" customHeight="1" x14ac:dyDescent="0.25">
      <c r="A438" s="121"/>
      <c r="B438" s="121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0"/>
    </row>
    <row r="439" spans="1:21" ht="19.5" hidden="1" customHeight="1" x14ac:dyDescent="0.25">
      <c r="A439" s="121"/>
      <c r="B439" s="121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0"/>
    </row>
    <row r="440" spans="1:21" ht="19.5" hidden="1" customHeight="1" x14ac:dyDescent="0.25">
      <c r="A440" s="121"/>
      <c r="B440" s="121"/>
      <c r="C440" s="121"/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0"/>
    </row>
    <row r="441" spans="1:21" ht="19.5" hidden="1" customHeight="1" x14ac:dyDescent="0.25">
      <c r="A441" s="121"/>
      <c r="B441" s="121"/>
      <c r="C441" s="121"/>
      <c r="D441" s="121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0"/>
    </row>
    <row r="442" spans="1:21" ht="19.5" hidden="1" customHeight="1" x14ac:dyDescent="0.25">
      <c r="A442" s="121"/>
      <c r="B442" s="121"/>
      <c r="C442" s="121"/>
      <c r="D442" s="121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0"/>
    </row>
    <row r="443" spans="1:21" ht="19.5" hidden="1" customHeight="1" x14ac:dyDescent="0.25">
      <c r="A443" s="121"/>
      <c r="B443" s="121"/>
      <c r="C443" s="121"/>
      <c r="D443" s="121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0"/>
    </row>
    <row r="444" spans="1:21" ht="19.5" hidden="1" customHeight="1" x14ac:dyDescent="0.25">
      <c r="A444" s="121"/>
      <c r="B444" s="121"/>
      <c r="C444" s="121"/>
      <c r="D444" s="121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0"/>
    </row>
    <row r="445" spans="1:21" ht="19.5" hidden="1" customHeight="1" x14ac:dyDescent="0.25">
      <c r="A445" s="121"/>
      <c r="B445" s="121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0"/>
    </row>
    <row r="446" spans="1:21" ht="19.5" hidden="1" customHeight="1" x14ac:dyDescent="0.25">
      <c r="A446" s="121"/>
      <c r="B446" s="121"/>
      <c r="C446" s="121"/>
      <c r="D446" s="121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0"/>
    </row>
    <row r="447" spans="1:21" ht="19.5" hidden="1" customHeight="1" x14ac:dyDescent="0.25">
      <c r="A447" s="121"/>
      <c r="B447" s="121"/>
      <c r="C447" s="121"/>
      <c r="D447" s="121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0"/>
    </row>
    <row r="448" spans="1:21" ht="19.5" hidden="1" customHeight="1" x14ac:dyDescent="0.25">
      <c r="A448" s="121"/>
      <c r="B448" s="121"/>
      <c r="C448" s="121"/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0"/>
    </row>
    <row r="449" spans="1:21" ht="19.5" hidden="1" customHeight="1" x14ac:dyDescent="0.25">
      <c r="A449" s="121"/>
      <c r="B449" s="121"/>
      <c r="C449" s="121"/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0"/>
    </row>
    <row r="450" spans="1:21" ht="19.5" hidden="1" customHeight="1" x14ac:dyDescent="0.25">
      <c r="A450" s="121"/>
      <c r="B450" s="121"/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0"/>
    </row>
    <row r="451" spans="1:21" ht="19.5" hidden="1" customHeight="1" x14ac:dyDescent="0.25">
      <c r="A451" s="121"/>
      <c r="B451" s="121"/>
      <c r="C451" s="121"/>
      <c r="D451" s="121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0"/>
    </row>
    <row r="452" spans="1:21" ht="19.5" hidden="1" customHeight="1" x14ac:dyDescent="0.25">
      <c r="A452" s="121"/>
      <c r="B452" s="121"/>
      <c r="C452" s="121"/>
      <c r="D452" s="121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0"/>
    </row>
    <row r="453" spans="1:21" ht="19.5" hidden="1" customHeight="1" x14ac:dyDescent="0.25">
      <c r="A453" s="121"/>
      <c r="B453" s="121"/>
      <c r="C453" s="121"/>
      <c r="D453" s="121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0"/>
    </row>
    <row r="454" spans="1:21" ht="19.5" hidden="1" customHeight="1" x14ac:dyDescent="0.25">
      <c r="A454" s="121"/>
      <c r="B454" s="121"/>
      <c r="C454" s="121"/>
      <c r="D454" s="121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0"/>
    </row>
    <row r="455" spans="1:21" ht="19.5" hidden="1" customHeight="1" x14ac:dyDescent="0.25">
      <c r="A455" s="121"/>
      <c r="B455" s="121"/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0"/>
    </row>
    <row r="456" spans="1:21" ht="19.5" hidden="1" customHeight="1" x14ac:dyDescent="0.25">
      <c r="A456" s="121"/>
      <c r="B456" s="121"/>
      <c r="C456" s="121"/>
      <c r="D456" s="121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0"/>
    </row>
    <row r="457" spans="1:21" ht="19.5" hidden="1" customHeight="1" x14ac:dyDescent="0.25">
      <c r="A457" s="121"/>
      <c r="B457" s="121"/>
      <c r="C457" s="121"/>
      <c r="D457" s="121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0"/>
    </row>
    <row r="458" spans="1:21" ht="19.5" hidden="1" customHeight="1" x14ac:dyDescent="0.25">
      <c r="A458" s="121"/>
      <c r="B458" s="121"/>
      <c r="C458" s="121"/>
      <c r="D458" s="121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0"/>
    </row>
    <row r="459" spans="1:21" ht="19.5" hidden="1" customHeight="1" x14ac:dyDescent="0.25">
      <c r="A459" s="121"/>
      <c r="B459" s="121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0"/>
    </row>
    <row r="460" spans="1:21" ht="19.5" hidden="1" customHeight="1" x14ac:dyDescent="0.25">
      <c r="A460" s="121"/>
      <c r="B460" s="121"/>
      <c r="C460" s="121"/>
      <c r="D460" s="121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0"/>
    </row>
    <row r="461" spans="1:21" ht="19.5" hidden="1" customHeight="1" x14ac:dyDescent="0.25">
      <c r="A461" s="121"/>
      <c r="B461" s="121"/>
      <c r="C461" s="121"/>
      <c r="D461" s="121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0"/>
    </row>
    <row r="462" spans="1:21" ht="19.5" hidden="1" customHeight="1" x14ac:dyDescent="0.25">
      <c r="A462" s="121"/>
      <c r="B462" s="121"/>
      <c r="C462" s="121"/>
      <c r="D462" s="121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0"/>
    </row>
    <row r="463" spans="1:21" ht="19.5" hidden="1" customHeight="1" x14ac:dyDescent="0.25">
      <c r="A463" s="121"/>
      <c r="B463" s="121"/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0"/>
    </row>
    <row r="464" spans="1:21" ht="19.5" hidden="1" customHeight="1" x14ac:dyDescent="0.25">
      <c r="A464" s="121"/>
      <c r="B464" s="121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0"/>
    </row>
    <row r="465" spans="1:21" ht="19.5" hidden="1" customHeight="1" x14ac:dyDescent="0.25">
      <c r="A465" s="121"/>
      <c r="B465" s="121"/>
      <c r="C465" s="121"/>
      <c r="D465" s="121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0"/>
    </row>
    <row r="466" spans="1:21" ht="19.5" hidden="1" customHeight="1" x14ac:dyDescent="0.25">
      <c r="A466" s="121"/>
      <c r="B466" s="121"/>
      <c r="C466" s="121"/>
      <c r="D466" s="121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0"/>
    </row>
    <row r="467" spans="1:21" ht="19.5" hidden="1" customHeight="1" x14ac:dyDescent="0.25">
      <c r="A467" s="121"/>
      <c r="B467" s="121"/>
      <c r="C467" s="121"/>
      <c r="D467" s="121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0"/>
    </row>
    <row r="468" spans="1:21" ht="19.5" hidden="1" customHeight="1" x14ac:dyDescent="0.25">
      <c r="A468" s="121"/>
      <c r="B468" s="121"/>
      <c r="C468" s="121"/>
      <c r="D468" s="121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0"/>
    </row>
    <row r="469" spans="1:21" ht="19.5" hidden="1" customHeight="1" x14ac:dyDescent="0.25">
      <c r="A469" s="121"/>
      <c r="B469" s="121"/>
      <c r="C469" s="121"/>
      <c r="D469" s="121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0"/>
    </row>
    <row r="470" spans="1:21" ht="19.5" hidden="1" customHeight="1" x14ac:dyDescent="0.25">
      <c r="A470" s="121"/>
      <c r="B470" s="121"/>
      <c r="C470" s="121"/>
      <c r="D470" s="121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0"/>
    </row>
    <row r="471" spans="1:21" ht="19.5" hidden="1" customHeight="1" x14ac:dyDescent="0.25">
      <c r="A471" s="121"/>
      <c r="B471" s="121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0"/>
    </row>
    <row r="472" spans="1:21" ht="19.5" hidden="1" customHeight="1" x14ac:dyDescent="0.25">
      <c r="A472" s="121"/>
      <c r="B472" s="121"/>
      <c r="C472" s="121"/>
      <c r="D472" s="121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0"/>
    </row>
    <row r="473" spans="1:21" ht="19.5" hidden="1" customHeight="1" x14ac:dyDescent="0.25">
      <c r="A473" s="121"/>
      <c r="B473" s="121"/>
      <c r="C473" s="121"/>
      <c r="D473" s="121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0"/>
    </row>
    <row r="474" spans="1:21" ht="19.5" hidden="1" customHeight="1" x14ac:dyDescent="0.25">
      <c r="A474" s="121"/>
      <c r="B474" s="121"/>
      <c r="C474" s="121"/>
      <c r="D474" s="121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0"/>
    </row>
    <row r="475" spans="1:21" ht="19.5" hidden="1" customHeight="1" x14ac:dyDescent="0.25">
      <c r="A475" s="121"/>
      <c r="B475" s="121"/>
      <c r="C475" s="121"/>
      <c r="D475" s="121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0"/>
    </row>
    <row r="476" spans="1:21" ht="19.5" hidden="1" customHeight="1" x14ac:dyDescent="0.25">
      <c r="A476" s="121"/>
      <c r="B476" s="121"/>
      <c r="C476" s="121"/>
      <c r="D476" s="121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0"/>
    </row>
    <row r="477" spans="1:21" ht="19.5" hidden="1" customHeight="1" x14ac:dyDescent="0.25">
      <c r="A477" s="121"/>
      <c r="B477" s="121"/>
      <c r="C477" s="121"/>
      <c r="D477" s="121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0"/>
    </row>
    <row r="478" spans="1:21" ht="19.5" hidden="1" customHeight="1" x14ac:dyDescent="0.25">
      <c r="A478" s="121"/>
      <c r="B478" s="121"/>
      <c r="C478" s="121"/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0"/>
    </row>
    <row r="479" spans="1:21" ht="19.5" hidden="1" customHeight="1" x14ac:dyDescent="0.25">
      <c r="A479" s="121"/>
      <c r="B479" s="121"/>
      <c r="C479" s="121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0"/>
    </row>
    <row r="480" spans="1:21" ht="19.5" hidden="1" customHeight="1" x14ac:dyDescent="0.25">
      <c r="A480" s="121"/>
      <c r="B480" s="121"/>
      <c r="C480" s="121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0"/>
    </row>
    <row r="481" spans="1:21" ht="19.5" hidden="1" customHeight="1" x14ac:dyDescent="0.25">
      <c r="A481" s="121"/>
      <c r="B481" s="121"/>
      <c r="C481" s="121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0"/>
    </row>
    <row r="482" spans="1:21" ht="19.5" hidden="1" customHeight="1" x14ac:dyDescent="0.25">
      <c r="A482" s="121"/>
      <c r="B482" s="121"/>
      <c r="C482" s="121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0"/>
    </row>
    <row r="483" spans="1:21" ht="19.5" hidden="1" customHeight="1" x14ac:dyDescent="0.25">
      <c r="A483" s="121"/>
      <c r="B483" s="121"/>
      <c r="C483" s="121"/>
      <c r="D483" s="121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0"/>
    </row>
    <row r="484" spans="1:21" ht="19.5" hidden="1" customHeight="1" x14ac:dyDescent="0.25">
      <c r="A484" s="121"/>
      <c r="B484" s="121"/>
      <c r="C484" s="121"/>
      <c r="D484" s="121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0"/>
    </row>
    <row r="485" spans="1:21" ht="19.5" hidden="1" customHeight="1" x14ac:dyDescent="0.25">
      <c r="A485" s="121"/>
      <c r="B485" s="121"/>
      <c r="C485" s="121"/>
      <c r="D485" s="121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0"/>
    </row>
    <row r="486" spans="1:21" ht="19.5" hidden="1" customHeight="1" x14ac:dyDescent="0.25">
      <c r="A486" s="121"/>
      <c r="B486" s="121"/>
      <c r="C486" s="121"/>
      <c r="D486" s="121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0"/>
    </row>
    <row r="487" spans="1:21" ht="19.5" hidden="1" customHeight="1" x14ac:dyDescent="0.25">
      <c r="A487" s="121"/>
      <c r="B487" s="121"/>
      <c r="C487" s="121"/>
      <c r="D487" s="121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0"/>
    </row>
    <row r="488" spans="1:21" ht="19.5" hidden="1" customHeight="1" x14ac:dyDescent="0.25">
      <c r="A488" s="121"/>
      <c r="B488" s="121"/>
      <c r="C488" s="121"/>
      <c r="D488" s="121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0"/>
    </row>
    <row r="489" spans="1:21" ht="19.5" hidden="1" customHeight="1" x14ac:dyDescent="0.25">
      <c r="A489" s="121"/>
      <c r="B489" s="121"/>
      <c r="C489" s="121"/>
      <c r="D489" s="121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0"/>
    </row>
    <row r="490" spans="1:21" ht="19.5" hidden="1" customHeight="1" x14ac:dyDescent="0.25">
      <c r="A490" s="121"/>
      <c r="B490" s="121"/>
      <c r="C490" s="121"/>
      <c r="D490" s="121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0"/>
    </row>
    <row r="491" spans="1:21" ht="19.5" hidden="1" customHeight="1" x14ac:dyDescent="0.25">
      <c r="A491" s="121"/>
      <c r="B491" s="121"/>
      <c r="C491" s="121"/>
      <c r="D491" s="121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0"/>
    </row>
    <row r="492" spans="1:21" ht="19.5" hidden="1" customHeight="1" x14ac:dyDescent="0.25">
      <c r="A492" s="121"/>
      <c r="B492" s="121"/>
      <c r="C492" s="121"/>
      <c r="D492" s="121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0"/>
    </row>
    <row r="493" spans="1:21" ht="19.5" hidden="1" customHeight="1" x14ac:dyDescent="0.25">
      <c r="A493" s="121"/>
      <c r="B493" s="121"/>
      <c r="C493" s="121"/>
      <c r="D493" s="121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0"/>
    </row>
    <row r="494" spans="1:21" ht="19.5" hidden="1" customHeight="1" x14ac:dyDescent="0.25">
      <c r="A494" s="121"/>
      <c r="B494" s="121"/>
      <c r="C494" s="121"/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0"/>
    </row>
    <row r="495" spans="1:21" ht="19.5" hidden="1" customHeight="1" x14ac:dyDescent="0.25">
      <c r="A495" s="121"/>
      <c r="B495" s="121"/>
      <c r="C495" s="121"/>
      <c r="D495" s="121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0"/>
    </row>
    <row r="496" spans="1:21" ht="19.5" hidden="1" customHeight="1" x14ac:dyDescent="0.25">
      <c r="A496" s="121"/>
      <c r="B496" s="121"/>
      <c r="C496" s="121"/>
      <c r="D496" s="121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0"/>
    </row>
    <row r="497" spans="1:21" ht="19.5" hidden="1" customHeight="1" x14ac:dyDescent="0.25">
      <c r="A497" s="121"/>
      <c r="B497" s="121"/>
      <c r="C497" s="121"/>
      <c r="D497" s="121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0"/>
    </row>
    <row r="498" spans="1:21" ht="19.5" hidden="1" customHeight="1" x14ac:dyDescent="0.25">
      <c r="A498" s="121"/>
      <c r="B498" s="121"/>
      <c r="C498" s="121"/>
      <c r="D498" s="121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0"/>
    </row>
    <row r="499" spans="1:21" ht="19.5" hidden="1" customHeight="1" x14ac:dyDescent="0.25">
      <c r="A499" s="121"/>
      <c r="B499" s="121"/>
      <c r="C499" s="121"/>
      <c r="D499" s="121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0"/>
    </row>
    <row r="500" spans="1:21" ht="19.5" hidden="1" customHeight="1" x14ac:dyDescent="0.25">
      <c r="A500" s="121"/>
      <c r="B500" s="121"/>
      <c r="C500" s="121"/>
      <c r="D500" s="121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0"/>
    </row>
    <row r="501" spans="1:21" ht="19.5" hidden="1" customHeight="1" x14ac:dyDescent="0.25">
      <c r="A501" s="121"/>
      <c r="B501" s="121"/>
      <c r="C501" s="121"/>
      <c r="D501" s="121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0"/>
    </row>
    <row r="502" spans="1:21" ht="19.5" hidden="1" customHeight="1" x14ac:dyDescent="0.25">
      <c r="A502" s="121"/>
      <c r="B502" s="121"/>
      <c r="C502" s="121"/>
      <c r="D502" s="121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0"/>
    </row>
    <row r="503" spans="1:21" ht="19.5" hidden="1" customHeight="1" x14ac:dyDescent="0.25">
      <c r="A503" s="121"/>
      <c r="B503" s="121"/>
      <c r="C503" s="121"/>
      <c r="D503" s="121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0"/>
    </row>
    <row r="504" spans="1:21" ht="19.5" hidden="1" customHeight="1" x14ac:dyDescent="0.25">
      <c r="A504" s="121"/>
      <c r="B504" s="121"/>
      <c r="C504" s="121"/>
      <c r="D504" s="121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0"/>
    </row>
    <row r="505" spans="1:21" ht="19.5" hidden="1" customHeight="1" x14ac:dyDescent="0.25">
      <c r="A505" s="121"/>
      <c r="B505" s="121"/>
      <c r="C505" s="121"/>
      <c r="D505" s="121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0"/>
    </row>
    <row r="506" spans="1:21" ht="19.5" hidden="1" customHeight="1" x14ac:dyDescent="0.25">
      <c r="A506" s="121"/>
      <c r="B506" s="121"/>
      <c r="C506" s="121"/>
      <c r="D506" s="121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0"/>
    </row>
    <row r="507" spans="1:21" ht="19.5" hidden="1" customHeight="1" x14ac:dyDescent="0.25">
      <c r="A507" s="121"/>
      <c r="B507" s="121"/>
      <c r="C507" s="121"/>
      <c r="D507" s="121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0"/>
    </row>
    <row r="508" spans="1:21" ht="19.5" hidden="1" customHeight="1" x14ac:dyDescent="0.25">
      <c r="A508" s="121"/>
      <c r="B508" s="121"/>
      <c r="C508" s="121"/>
      <c r="D508" s="121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0"/>
    </row>
    <row r="509" spans="1:21" ht="19.5" hidden="1" customHeight="1" x14ac:dyDescent="0.25">
      <c r="A509" s="121"/>
      <c r="B509" s="121"/>
      <c r="C509" s="121"/>
      <c r="D509" s="121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0"/>
    </row>
    <row r="510" spans="1:21" ht="19.5" hidden="1" customHeight="1" x14ac:dyDescent="0.25">
      <c r="A510" s="121"/>
      <c r="B510" s="121"/>
      <c r="C510" s="121"/>
      <c r="D510" s="121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0"/>
    </row>
    <row r="511" spans="1:21" ht="19.5" hidden="1" customHeight="1" x14ac:dyDescent="0.25">
      <c r="A511" s="121"/>
      <c r="B511" s="121"/>
      <c r="C511" s="121"/>
      <c r="D511" s="121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0"/>
    </row>
    <row r="512" spans="1:21" ht="19.5" hidden="1" customHeight="1" x14ac:dyDescent="0.25">
      <c r="A512" s="121"/>
      <c r="B512" s="121"/>
      <c r="C512" s="121"/>
      <c r="D512" s="121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0"/>
    </row>
    <row r="513" spans="1:21" ht="19.5" hidden="1" customHeight="1" x14ac:dyDescent="0.25">
      <c r="A513" s="121"/>
      <c r="B513" s="121"/>
      <c r="C513" s="121"/>
      <c r="D513" s="121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0"/>
    </row>
    <row r="514" spans="1:21" ht="19.5" hidden="1" customHeight="1" x14ac:dyDescent="0.25">
      <c r="A514" s="121"/>
      <c r="B514" s="121"/>
      <c r="C514" s="121"/>
      <c r="D514" s="121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0"/>
    </row>
    <row r="515" spans="1:21" ht="19.5" hidden="1" customHeight="1" x14ac:dyDescent="0.25">
      <c r="A515" s="121"/>
      <c r="B515" s="121"/>
      <c r="C515" s="121"/>
      <c r="D515" s="121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0"/>
    </row>
    <row r="516" spans="1:21" ht="19.5" hidden="1" customHeight="1" x14ac:dyDescent="0.25">
      <c r="A516" s="121"/>
      <c r="B516" s="121"/>
      <c r="C516" s="121"/>
      <c r="D516" s="121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0"/>
    </row>
    <row r="517" spans="1:21" ht="19.5" hidden="1" customHeight="1" x14ac:dyDescent="0.25">
      <c r="A517" s="121"/>
      <c r="B517" s="121"/>
      <c r="C517" s="121"/>
      <c r="D517" s="121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0"/>
    </row>
    <row r="518" spans="1:21" ht="19.5" hidden="1" customHeight="1" x14ac:dyDescent="0.25">
      <c r="A518" s="121"/>
      <c r="B518" s="121"/>
      <c r="C518" s="121"/>
      <c r="D518" s="121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0"/>
    </row>
    <row r="519" spans="1:21" ht="19.5" hidden="1" customHeight="1" x14ac:dyDescent="0.25">
      <c r="A519" s="121"/>
      <c r="B519" s="121"/>
      <c r="C519" s="121"/>
      <c r="D519" s="121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0"/>
    </row>
    <row r="520" spans="1:21" ht="19.5" hidden="1" customHeight="1" x14ac:dyDescent="0.25">
      <c r="A520" s="121"/>
      <c r="B520" s="121"/>
      <c r="C520" s="121"/>
      <c r="D520" s="121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0"/>
    </row>
    <row r="521" spans="1:21" ht="19.5" hidden="1" customHeight="1" x14ac:dyDescent="0.25">
      <c r="A521" s="121"/>
      <c r="B521" s="121"/>
      <c r="C521" s="121"/>
      <c r="D521" s="121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0"/>
    </row>
    <row r="522" spans="1:21" ht="19.5" hidden="1" customHeight="1" x14ac:dyDescent="0.25">
      <c r="A522" s="121"/>
      <c r="B522" s="121"/>
      <c r="C522" s="121"/>
      <c r="D522" s="121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0"/>
    </row>
    <row r="523" spans="1:21" ht="19.5" hidden="1" customHeight="1" x14ac:dyDescent="0.25">
      <c r="A523" s="121"/>
      <c r="B523" s="121"/>
      <c r="C523" s="121"/>
      <c r="D523" s="121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0"/>
    </row>
    <row r="524" spans="1:21" ht="19.5" hidden="1" customHeight="1" x14ac:dyDescent="0.25">
      <c r="A524" s="121"/>
      <c r="B524" s="121"/>
      <c r="C524" s="121"/>
      <c r="D524" s="121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0"/>
    </row>
    <row r="525" spans="1:21" ht="19.5" hidden="1" customHeight="1" x14ac:dyDescent="0.25">
      <c r="A525" s="121"/>
      <c r="B525" s="121"/>
      <c r="C525" s="121"/>
      <c r="D525" s="121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0"/>
    </row>
    <row r="526" spans="1:21" ht="19.5" hidden="1" customHeight="1" x14ac:dyDescent="0.25">
      <c r="A526" s="121"/>
      <c r="B526" s="121"/>
      <c r="C526" s="121"/>
      <c r="D526" s="121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0"/>
    </row>
    <row r="527" spans="1:21" ht="19.5" hidden="1" customHeight="1" x14ac:dyDescent="0.25">
      <c r="A527" s="121"/>
      <c r="B527" s="121"/>
      <c r="C527" s="121"/>
      <c r="D527" s="121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0"/>
    </row>
    <row r="528" spans="1:21" ht="19.5" hidden="1" customHeight="1" x14ac:dyDescent="0.25">
      <c r="A528" s="121"/>
      <c r="B528" s="121"/>
      <c r="C528" s="121"/>
      <c r="D528" s="121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0"/>
    </row>
    <row r="529" spans="1:21" ht="19.5" hidden="1" customHeight="1" x14ac:dyDescent="0.25">
      <c r="A529" s="121"/>
      <c r="B529" s="121"/>
      <c r="C529" s="121"/>
      <c r="D529" s="121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0"/>
    </row>
    <row r="530" spans="1:21" ht="19.5" hidden="1" customHeight="1" x14ac:dyDescent="0.25">
      <c r="A530" s="121"/>
      <c r="B530" s="121"/>
      <c r="C530" s="121"/>
      <c r="D530" s="121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0"/>
    </row>
    <row r="531" spans="1:21" ht="19.5" hidden="1" customHeight="1" x14ac:dyDescent="0.25">
      <c r="A531" s="121"/>
      <c r="B531" s="121"/>
      <c r="C531" s="121"/>
      <c r="D531" s="121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0"/>
    </row>
    <row r="532" spans="1:21" ht="19.5" hidden="1" customHeight="1" x14ac:dyDescent="0.25">
      <c r="A532" s="121"/>
      <c r="B532" s="121"/>
      <c r="C532" s="121"/>
      <c r="D532" s="121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0"/>
    </row>
    <row r="533" spans="1:21" ht="19.5" hidden="1" customHeight="1" x14ac:dyDescent="0.25">
      <c r="A533" s="121"/>
      <c r="B533" s="121"/>
      <c r="C533" s="121"/>
      <c r="D533" s="121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0"/>
    </row>
    <row r="534" spans="1:21" ht="19.5" hidden="1" customHeight="1" x14ac:dyDescent="0.25">
      <c r="A534" s="121"/>
      <c r="B534" s="121"/>
      <c r="C534" s="121"/>
      <c r="D534" s="121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0"/>
    </row>
    <row r="535" spans="1:21" ht="19.5" hidden="1" customHeight="1" x14ac:dyDescent="0.25">
      <c r="A535" s="121"/>
      <c r="B535" s="121"/>
      <c r="C535" s="121"/>
      <c r="D535" s="121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0"/>
    </row>
    <row r="536" spans="1:21" ht="19.5" hidden="1" customHeight="1" x14ac:dyDescent="0.25">
      <c r="A536" s="121"/>
      <c r="B536" s="121"/>
      <c r="C536" s="121"/>
      <c r="D536" s="121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0"/>
    </row>
    <row r="537" spans="1:21" ht="19.5" hidden="1" customHeight="1" x14ac:dyDescent="0.25">
      <c r="A537" s="121"/>
      <c r="B537" s="121"/>
      <c r="C537" s="121"/>
      <c r="D537" s="121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0"/>
    </row>
    <row r="538" spans="1:21" ht="19.5" hidden="1" customHeight="1" x14ac:dyDescent="0.25">
      <c r="A538" s="121"/>
      <c r="B538" s="121"/>
      <c r="C538" s="121"/>
      <c r="D538" s="121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0"/>
    </row>
    <row r="539" spans="1:21" ht="19.5" hidden="1" customHeight="1" x14ac:dyDescent="0.25">
      <c r="A539" s="121"/>
      <c r="B539" s="121"/>
      <c r="C539" s="121"/>
      <c r="D539" s="121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0"/>
    </row>
    <row r="540" spans="1:21" ht="19.5" hidden="1" customHeight="1" x14ac:dyDescent="0.25">
      <c r="A540" s="121"/>
      <c r="B540" s="121"/>
      <c r="C540" s="121"/>
      <c r="D540" s="121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0"/>
    </row>
    <row r="541" spans="1:21" ht="19.5" hidden="1" customHeight="1" x14ac:dyDescent="0.25">
      <c r="A541" s="121"/>
      <c r="B541" s="121"/>
      <c r="C541" s="121"/>
      <c r="D541" s="121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0"/>
    </row>
    <row r="542" spans="1:21" ht="19.5" hidden="1" customHeight="1" x14ac:dyDescent="0.25">
      <c r="A542" s="121"/>
      <c r="B542" s="121"/>
      <c r="C542" s="121"/>
      <c r="D542" s="121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0"/>
    </row>
    <row r="543" spans="1:21" ht="19.5" hidden="1" customHeight="1" x14ac:dyDescent="0.25">
      <c r="A543" s="121"/>
      <c r="B543" s="121"/>
      <c r="C543" s="121"/>
      <c r="D543" s="121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0"/>
    </row>
    <row r="544" spans="1:21" ht="19.5" hidden="1" customHeight="1" x14ac:dyDescent="0.25">
      <c r="A544" s="121"/>
      <c r="B544" s="121"/>
      <c r="C544" s="121"/>
      <c r="D544" s="121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0"/>
    </row>
    <row r="545" spans="1:21" ht="19.5" hidden="1" customHeight="1" x14ac:dyDescent="0.25">
      <c r="A545" s="121"/>
      <c r="B545" s="121"/>
      <c r="C545" s="121"/>
      <c r="D545" s="121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0"/>
    </row>
    <row r="546" spans="1:21" ht="19.5" hidden="1" customHeight="1" x14ac:dyDescent="0.25">
      <c r="A546" s="121"/>
      <c r="B546" s="121"/>
      <c r="C546" s="121"/>
      <c r="D546" s="121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0"/>
    </row>
    <row r="547" spans="1:21" ht="19.5" hidden="1" customHeight="1" x14ac:dyDescent="0.25">
      <c r="A547" s="121"/>
      <c r="B547" s="121"/>
      <c r="C547" s="121"/>
      <c r="D547" s="121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0"/>
    </row>
    <row r="548" spans="1:21" ht="19.5" hidden="1" customHeight="1" x14ac:dyDescent="0.25">
      <c r="A548" s="121"/>
      <c r="B548" s="121"/>
      <c r="C548" s="121"/>
      <c r="D548" s="121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0"/>
    </row>
    <row r="549" spans="1:21" ht="19.5" hidden="1" customHeight="1" x14ac:dyDescent="0.25">
      <c r="A549" s="121"/>
      <c r="B549" s="121"/>
      <c r="C549" s="121"/>
      <c r="D549" s="121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0"/>
    </row>
    <row r="550" spans="1:21" ht="19.5" hidden="1" customHeight="1" x14ac:dyDescent="0.25">
      <c r="A550" s="121"/>
      <c r="B550" s="121"/>
      <c r="C550" s="121"/>
      <c r="D550" s="121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0"/>
    </row>
    <row r="551" spans="1:21" ht="19.5" hidden="1" customHeight="1" x14ac:dyDescent="0.25">
      <c r="A551" s="121"/>
      <c r="B551" s="121"/>
      <c r="C551" s="121"/>
      <c r="D551" s="121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0"/>
    </row>
    <row r="552" spans="1:21" ht="19.5" hidden="1" customHeight="1" x14ac:dyDescent="0.25">
      <c r="A552" s="121"/>
      <c r="B552" s="121"/>
      <c r="C552" s="121"/>
      <c r="D552" s="121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0"/>
    </row>
    <row r="553" spans="1:21" ht="19.5" hidden="1" customHeight="1" x14ac:dyDescent="0.25">
      <c r="A553" s="121"/>
      <c r="B553" s="121"/>
      <c r="C553" s="121"/>
      <c r="D553" s="121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0"/>
    </row>
    <row r="554" spans="1:21" ht="19.5" hidden="1" customHeight="1" x14ac:dyDescent="0.25">
      <c r="A554" s="121"/>
      <c r="B554" s="121"/>
      <c r="C554" s="121"/>
      <c r="D554" s="121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0"/>
    </row>
    <row r="555" spans="1:21" ht="19.5" hidden="1" customHeight="1" x14ac:dyDescent="0.25">
      <c r="A555" s="121"/>
      <c r="B555" s="121"/>
      <c r="C555" s="121"/>
      <c r="D555" s="121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0"/>
    </row>
    <row r="556" spans="1:21" ht="19.5" hidden="1" customHeight="1" x14ac:dyDescent="0.25">
      <c r="A556" s="121"/>
      <c r="B556" s="121"/>
      <c r="C556" s="121"/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0"/>
    </row>
    <row r="557" spans="1:21" ht="19.5" hidden="1" customHeight="1" x14ac:dyDescent="0.25">
      <c r="A557" s="121"/>
      <c r="B557" s="121"/>
      <c r="C557" s="121"/>
      <c r="D557" s="121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0"/>
    </row>
    <row r="558" spans="1:21" ht="19.5" hidden="1" customHeight="1" x14ac:dyDescent="0.25">
      <c r="A558" s="121"/>
      <c r="B558" s="121"/>
      <c r="C558" s="121"/>
      <c r="D558" s="121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0"/>
    </row>
    <row r="559" spans="1:21" ht="19.5" hidden="1" customHeight="1" x14ac:dyDescent="0.25">
      <c r="A559" s="121"/>
      <c r="B559" s="121"/>
      <c r="C559" s="121"/>
      <c r="D559" s="121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0"/>
    </row>
    <row r="560" spans="1:21" ht="19.5" hidden="1" customHeight="1" x14ac:dyDescent="0.25">
      <c r="A560" s="121"/>
      <c r="B560" s="121"/>
      <c r="C560" s="121"/>
      <c r="D560" s="121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0"/>
    </row>
    <row r="561" spans="1:21" ht="19.5" hidden="1" customHeight="1" x14ac:dyDescent="0.25">
      <c r="A561" s="121"/>
      <c r="B561" s="121"/>
      <c r="C561" s="121"/>
      <c r="D561" s="121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0"/>
    </row>
    <row r="562" spans="1:21" ht="19.5" hidden="1" customHeight="1" x14ac:dyDescent="0.25">
      <c r="A562" s="121"/>
      <c r="B562" s="121"/>
      <c r="C562" s="121"/>
      <c r="D562" s="121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0"/>
    </row>
    <row r="563" spans="1:21" ht="19.5" hidden="1" customHeight="1" x14ac:dyDescent="0.25">
      <c r="A563" s="121"/>
      <c r="B563" s="121"/>
      <c r="C563" s="121"/>
      <c r="D563" s="121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0"/>
    </row>
    <row r="564" spans="1:21" ht="19.5" hidden="1" customHeight="1" x14ac:dyDescent="0.25">
      <c r="A564" s="121"/>
      <c r="B564" s="121"/>
      <c r="C564" s="121"/>
      <c r="D564" s="121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0"/>
    </row>
    <row r="565" spans="1:21" ht="19.5" hidden="1" customHeight="1" x14ac:dyDescent="0.25">
      <c r="A565" s="121"/>
      <c r="B565" s="121"/>
      <c r="C565" s="121"/>
      <c r="D565" s="121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0"/>
    </row>
    <row r="566" spans="1:21" ht="19.5" hidden="1" customHeight="1" x14ac:dyDescent="0.25">
      <c r="A566" s="121"/>
      <c r="B566" s="121"/>
      <c r="C566" s="121"/>
      <c r="D566" s="121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0"/>
    </row>
    <row r="567" spans="1:21" ht="19.5" hidden="1" customHeight="1" x14ac:dyDescent="0.25">
      <c r="A567" s="121"/>
      <c r="B567" s="121"/>
      <c r="C567" s="121"/>
      <c r="D567" s="121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0"/>
    </row>
    <row r="568" spans="1:21" ht="19.5" hidden="1" customHeight="1" x14ac:dyDescent="0.25">
      <c r="A568" s="121"/>
      <c r="B568" s="121"/>
      <c r="C568" s="121"/>
      <c r="D568" s="121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0"/>
    </row>
    <row r="569" spans="1:21" ht="19.5" hidden="1" customHeight="1" x14ac:dyDescent="0.25">
      <c r="A569" s="121"/>
      <c r="B569" s="121"/>
      <c r="C569" s="121"/>
      <c r="D569" s="121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0"/>
    </row>
    <row r="570" spans="1:21" ht="19.5" hidden="1" customHeight="1" x14ac:dyDescent="0.25">
      <c r="A570" s="121"/>
      <c r="B570" s="121"/>
      <c r="C570" s="121"/>
      <c r="D570" s="121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0"/>
    </row>
    <row r="571" spans="1:21" ht="19.5" hidden="1" customHeight="1" x14ac:dyDescent="0.25">
      <c r="A571" s="121"/>
      <c r="B571" s="121"/>
      <c r="C571" s="121"/>
      <c r="D571" s="121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0"/>
    </row>
    <row r="572" spans="1:21" ht="19.5" hidden="1" customHeight="1" x14ac:dyDescent="0.25">
      <c r="A572" s="121"/>
      <c r="B572" s="121"/>
      <c r="C572" s="121"/>
      <c r="D572" s="121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0"/>
    </row>
    <row r="573" spans="1:21" ht="19.5" hidden="1" customHeight="1" x14ac:dyDescent="0.25">
      <c r="A573" s="121"/>
      <c r="B573" s="121"/>
      <c r="C573" s="121"/>
      <c r="D573" s="121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0"/>
    </row>
    <row r="574" spans="1:21" ht="19.5" hidden="1" customHeight="1" x14ac:dyDescent="0.25">
      <c r="A574" s="121"/>
      <c r="B574" s="121"/>
      <c r="C574" s="121"/>
      <c r="D574" s="121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0"/>
    </row>
    <row r="575" spans="1:21" ht="19.5" hidden="1" customHeight="1" x14ac:dyDescent="0.25">
      <c r="A575" s="121"/>
      <c r="B575" s="121"/>
      <c r="C575" s="121"/>
      <c r="D575" s="121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0"/>
    </row>
    <row r="576" spans="1:21" ht="19.5" hidden="1" customHeight="1" x14ac:dyDescent="0.25">
      <c r="A576" s="121"/>
      <c r="B576" s="121"/>
      <c r="C576" s="121"/>
      <c r="D576" s="121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0"/>
    </row>
    <row r="577" spans="1:21" ht="19.5" hidden="1" customHeight="1" x14ac:dyDescent="0.25">
      <c r="A577" s="121"/>
      <c r="B577" s="121"/>
      <c r="C577" s="121"/>
      <c r="D577" s="121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0"/>
    </row>
    <row r="578" spans="1:21" ht="19.5" hidden="1" customHeight="1" x14ac:dyDescent="0.25">
      <c r="A578" s="121"/>
      <c r="B578" s="121"/>
      <c r="C578" s="121"/>
      <c r="D578" s="121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0"/>
    </row>
    <row r="579" spans="1:21" ht="19.5" hidden="1" customHeight="1" x14ac:dyDescent="0.25">
      <c r="A579" s="121"/>
      <c r="B579" s="121"/>
      <c r="C579" s="121"/>
      <c r="D579" s="121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0"/>
    </row>
    <row r="580" spans="1:21" ht="19.5" hidden="1" customHeight="1" x14ac:dyDescent="0.25">
      <c r="A580" s="121"/>
      <c r="B580" s="121"/>
      <c r="C580" s="121"/>
      <c r="D580" s="121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0"/>
    </row>
    <row r="581" spans="1:21" ht="19.5" hidden="1" customHeight="1" x14ac:dyDescent="0.25">
      <c r="A581" s="121"/>
      <c r="B581" s="121"/>
      <c r="C581" s="121"/>
      <c r="D581" s="121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0"/>
    </row>
    <row r="582" spans="1:21" ht="19.5" hidden="1" customHeight="1" x14ac:dyDescent="0.25">
      <c r="A582" s="121"/>
      <c r="B582" s="121"/>
      <c r="C582" s="121"/>
      <c r="D582" s="121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0"/>
    </row>
    <row r="583" spans="1:21" ht="19.5" hidden="1" customHeight="1" x14ac:dyDescent="0.25">
      <c r="A583" s="121"/>
      <c r="B583" s="121"/>
      <c r="C583" s="121"/>
      <c r="D583" s="121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0"/>
    </row>
    <row r="584" spans="1:21" ht="19.5" hidden="1" customHeight="1" x14ac:dyDescent="0.25">
      <c r="A584" s="121"/>
      <c r="B584" s="121"/>
      <c r="C584" s="121"/>
      <c r="D584" s="121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0"/>
    </row>
    <row r="585" spans="1:21" ht="19.5" hidden="1" customHeight="1" x14ac:dyDescent="0.25">
      <c r="A585" s="121"/>
      <c r="B585" s="121"/>
      <c r="C585" s="121"/>
      <c r="D585" s="121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0"/>
    </row>
    <row r="586" spans="1:21" ht="19.5" hidden="1" customHeight="1" x14ac:dyDescent="0.25">
      <c r="A586" s="121"/>
      <c r="B586" s="121"/>
      <c r="C586" s="121"/>
      <c r="D586" s="121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0"/>
    </row>
    <row r="587" spans="1:21" ht="19.5" hidden="1" customHeight="1" x14ac:dyDescent="0.25">
      <c r="A587" s="121"/>
      <c r="B587" s="121"/>
      <c r="C587" s="121"/>
      <c r="D587" s="121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0"/>
    </row>
    <row r="588" spans="1:21" ht="19.5" hidden="1" customHeight="1" x14ac:dyDescent="0.25">
      <c r="A588" s="121"/>
      <c r="B588" s="121"/>
      <c r="C588" s="121"/>
      <c r="D588" s="121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0"/>
    </row>
    <row r="589" spans="1:21" ht="19.5" hidden="1" customHeight="1" x14ac:dyDescent="0.25">
      <c r="A589" s="121"/>
      <c r="B589" s="121"/>
      <c r="C589" s="121"/>
      <c r="D589" s="121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0"/>
    </row>
    <row r="590" spans="1:21" ht="19.5" hidden="1" customHeight="1" x14ac:dyDescent="0.25">
      <c r="A590" s="121"/>
      <c r="B590" s="121"/>
      <c r="C590" s="121"/>
      <c r="D590" s="121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0"/>
    </row>
    <row r="591" spans="1:21" ht="19.5" hidden="1" customHeight="1" x14ac:dyDescent="0.25">
      <c r="A591" s="121"/>
      <c r="B591" s="121"/>
      <c r="C591" s="121"/>
      <c r="D591" s="121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0"/>
    </row>
    <row r="592" spans="1:21" ht="19.5" hidden="1" customHeight="1" x14ac:dyDescent="0.25">
      <c r="A592" s="121"/>
      <c r="B592" s="121"/>
      <c r="C592" s="121"/>
      <c r="D592" s="121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0"/>
    </row>
    <row r="593" spans="1:21" ht="19.5" hidden="1" customHeight="1" x14ac:dyDescent="0.25">
      <c r="A593" s="121"/>
      <c r="B593" s="121"/>
      <c r="C593" s="121"/>
      <c r="D593" s="121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0"/>
    </row>
    <row r="594" spans="1:21" ht="19.5" hidden="1" customHeight="1" x14ac:dyDescent="0.25">
      <c r="A594" s="121"/>
      <c r="B594" s="121"/>
      <c r="C594" s="121"/>
      <c r="D594" s="121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0"/>
    </row>
    <row r="595" spans="1:21" ht="19.5" hidden="1" customHeight="1" x14ac:dyDescent="0.25">
      <c r="A595" s="121"/>
      <c r="B595" s="121"/>
      <c r="C595" s="121"/>
      <c r="D595" s="121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0"/>
    </row>
    <row r="596" spans="1:21" ht="19.5" hidden="1" customHeight="1" x14ac:dyDescent="0.25">
      <c r="A596" s="121"/>
      <c r="B596" s="121"/>
      <c r="C596" s="121"/>
      <c r="D596" s="121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0"/>
    </row>
    <row r="597" spans="1:21" ht="19.5" hidden="1" customHeight="1" x14ac:dyDescent="0.25">
      <c r="A597" s="121"/>
      <c r="B597" s="121"/>
      <c r="C597" s="121"/>
      <c r="D597" s="121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0"/>
    </row>
    <row r="598" spans="1:21" ht="19.5" hidden="1" customHeight="1" x14ac:dyDescent="0.25">
      <c r="A598" s="121"/>
      <c r="B598" s="121"/>
      <c r="C598" s="121"/>
      <c r="D598" s="121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0"/>
    </row>
    <row r="599" spans="1:21" ht="19.5" hidden="1" customHeight="1" x14ac:dyDescent="0.25">
      <c r="A599" s="121"/>
      <c r="B599" s="121"/>
      <c r="C599" s="121"/>
      <c r="D599" s="121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0"/>
    </row>
    <row r="600" spans="1:21" ht="19.5" hidden="1" customHeight="1" x14ac:dyDescent="0.25">
      <c r="A600" s="121"/>
      <c r="B600" s="121"/>
      <c r="C600" s="121"/>
      <c r="D600" s="121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0"/>
    </row>
    <row r="601" spans="1:21" ht="19.5" hidden="1" customHeight="1" x14ac:dyDescent="0.25">
      <c r="A601" s="121"/>
      <c r="B601" s="121"/>
      <c r="C601" s="121"/>
      <c r="D601" s="121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0"/>
    </row>
    <row r="602" spans="1:21" ht="19.5" hidden="1" customHeight="1" x14ac:dyDescent="0.25">
      <c r="A602" s="121"/>
      <c r="B602" s="121"/>
      <c r="C602" s="121"/>
      <c r="D602" s="121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0"/>
    </row>
    <row r="603" spans="1:21" ht="19.5" hidden="1" customHeight="1" x14ac:dyDescent="0.25">
      <c r="A603" s="121"/>
      <c r="B603" s="121"/>
      <c r="C603" s="121"/>
      <c r="D603" s="121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0"/>
    </row>
    <row r="604" spans="1:21" ht="19.5" hidden="1" customHeight="1" x14ac:dyDescent="0.25">
      <c r="A604" s="121"/>
      <c r="B604" s="121"/>
      <c r="C604" s="121"/>
      <c r="D604" s="121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0"/>
    </row>
    <row r="605" spans="1:21" ht="19.5" hidden="1" customHeight="1" x14ac:dyDescent="0.25">
      <c r="A605" s="121"/>
      <c r="B605" s="121"/>
      <c r="C605" s="121"/>
      <c r="D605" s="121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0"/>
    </row>
    <row r="606" spans="1:21" ht="19.5" hidden="1" customHeight="1" x14ac:dyDescent="0.25">
      <c r="A606" s="121"/>
      <c r="B606" s="121"/>
      <c r="C606" s="121"/>
      <c r="D606" s="121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0"/>
    </row>
    <row r="607" spans="1:21" ht="19.5" hidden="1" customHeight="1" x14ac:dyDescent="0.25">
      <c r="A607" s="121"/>
      <c r="B607" s="121"/>
      <c r="C607" s="121"/>
      <c r="D607" s="121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0"/>
    </row>
    <row r="608" spans="1:21" ht="19.5" hidden="1" customHeight="1" x14ac:dyDescent="0.25">
      <c r="A608" s="121"/>
      <c r="B608" s="121"/>
      <c r="C608" s="121"/>
      <c r="D608" s="121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0"/>
    </row>
    <row r="609" spans="1:21" ht="19.5" hidden="1" customHeight="1" x14ac:dyDescent="0.25">
      <c r="A609" s="121"/>
      <c r="B609" s="121"/>
      <c r="C609" s="121"/>
      <c r="D609" s="121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0"/>
    </row>
    <row r="610" spans="1:21" ht="19.5" hidden="1" customHeight="1" x14ac:dyDescent="0.25">
      <c r="A610" s="121"/>
      <c r="B610" s="121"/>
      <c r="C610" s="121"/>
      <c r="D610" s="121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0"/>
    </row>
    <row r="611" spans="1:21" ht="19.5" hidden="1" customHeight="1" x14ac:dyDescent="0.25">
      <c r="A611" s="121"/>
      <c r="B611" s="121"/>
      <c r="C611" s="121"/>
      <c r="D611" s="121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0"/>
    </row>
    <row r="612" spans="1:21" ht="19.5" hidden="1" customHeight="1" x14ac:dyDescent="0.25">
      <c r="A612" s="121"/>
      <c r="B612" s="121"/>
      <c r="C612" s="121"/>
      <c r="D612" s="121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0"/>
    </row>
    <row r="613" spans="1:21" ht="19.5" hidden="1" customHeight="1" x14ac:dyDescent="0.25">
      <c r="A613" s="121"/>
      <c r="B613" s="121"/>
      <c r="C613" s="121"/>
      <c r="D613" s="121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0"/>
    </row>
    <row r="614" spans="1:21" ht="19.5" hidden="1" customHeight="1" x14ac:dyDescent="0.25">
      <c r="A614" s="121"/>
      <c r="B614" s="121"/>
      <c r="C614" s="121"/>
      <c r="D614" s="121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0"/>
    </row>
    <row r="615" spans="1:21" ht="19.5" hidden="1" customHeight="1" x14ac:dyDescent="0.25">
      <c r="A615" s="121"/>
      <c r="B615" s="121"/>
      <c r="C615" s="121"/>
      <c r="D615" s="121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0"/>
    </row>
    <row r="616" spans="1:21" ht="19.5" hidden="1" customHeight="1" x14ac:dyDescent="0.25">
      <c r="A616" s="121"/>
      <c r="B616" s="121"/>
      <c r="C616" s="121"/>
      <c r="D616" s="121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0"/>
    </row>
    <row r="617" spans="1:21" ht="19.5" hidden="1" customHeight="1" x14ac:dyDescent="0.25">
      <c r="A617" s="121"/>
      <c r="B617" s="121"/>
      <c r="C617" s="121"/>
      <c r="D617" s="121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0"/>
    </row>
    <row r="618" spans="1:21" ht="19.5" hidden="1" customHeight="1" x14ac:dyDescent="0.25">
      <c r="A618" s="121"/>
      <c r="B618" s="121"/>
      <c r="C618" s="121"/>
      <c r="D618" s="121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0"/>
    </row>
    <row r="619" spans="1:21" ht="19.5" hidden="1" customHeight="1" x14ac:dyDescent="0.25">
      <c r="A619" s="121"/>
      <c r="B619" s="121"/>
      <c r="C619" s="121"/>
      <c r="D619" s="121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0"/>
    </row>
    <row r="620" spans="1:21" ht="19.5" hidden="1" customHeight="1" x14ac:dyDescent="0.25">
      <c r="A620" s="121"/>
      <c r="B620" s="121"/>
      <c r="C620" s="121"/>
      <c r="D620" s="121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0"/>
    </row>
    <row r="621" spans="1:21" ht="19.5" hidden="1" customHeight="1" x14ac:dyDescent="0.25">
      <c r="A621" s="121"/>
      <c r="B621" s="121"/>
      <c r="C621" s="121"/>
      <c r="D621" s="121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0"/>
    </row>
    <row r="622" spans="1:21" ht="19.5" hidden="1" customHeight="1" x14ac:dyDescent="0.25">
      <c r="A622" s="121"/>
      <c r="B622" s="121"/>
      <c r="C622" s="121"/>
      <c r="D622" s="121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0"/>
    </row>
    <row r="623" spans="1:21" ht="19.5" hidden="1" customHeight="1" x14ac:dyDescent="0.25">
      <c r="A623" s="121"/>
      <c r="B623" s="121"/>
      <c r="C623" s="121"/>
      <c r="D623" s="121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0"/>
    </row>
    <row r="624" spans="1:21" ht="19.5" hidden="1" customHeight="1" x14ac:dyDescent="0.25">
      <c r="A624" s="121"/>
      <c r="B624" s="121"/>
      <c r="C624" s="121"/>
      <c r="D624" s="121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0"/>
    </row>
    <row r="625" spans="1:21" ht="19.5" hidden="1" customHeight="1" x14ac:dyDescent="0.25">
      <c r="A625" s="121"/>
      <c r="B625" s="121"/>
      <c r="C625" s="121"/>
      <c r="D625" s="121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0"/>
    </row>
    <row r="626" spans="1:21" ht="19.5" hidden="1" customHeight="1" x14ac:dyDescent="0.25">
      <c r="A626" s="121"/>
      <c r="B626" s="121"/>
      <c r="C626" s="121"/>
      <c r="D626" s="121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0"/>
    </row>
    <row r="627" spans="1:21" ht="19.5" hidden="1" customHeight="1" x14ac:dyDescent="0.25">
      <c r="A627" s="121"/>
      <c r="B627" s="121"/>
      <c r="C627" s="121"/>
      <c r="D627" s="121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0"/>
    </row>
    <row r="628" spans="1:21" ht="19.5" hidden="1" customHeight="1" x14ac:dyDescent="0.25">
      <c r="A628" s="121"/>
      <c r="B628" s="121"/>
      <c r="C628" s="121"/>
      <c r="D628" s="121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0"/>
    </row>
    <row r="629" spans="1:21" ht="19.5" hidden="1" customHeight="1" x14ac:dyDescent="0.25">
      <c r="A629" s="121"/>
      <c r="B629" s="121"/>
      <c r="C629" s="121"/>
      <c r="D629" s="121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0"/>
    </row>
    <row r="630" spans="1:21" ht="19.5" hidden="1" customHeight="1" x14ac:dyDescent="0.25">
      <c r="A630" s="121"/>
      <c r="B630" s="121"/>
      <c r="C630" s="121"/>
      <c r="D630" s="121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0"/>
    </row>
    <row r="631" spans="1:21" ht="19.5" hidden="1" customHeight="1" x14ac:dyDescent="0.25">
      <c r="A631" s="121"/>
      <c r="B631" s="121"/>
      <c r="C631" s="121"/>
      <c r="D631" s="121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0"/>
    </row>
    <row r="632" spans="1:21" ht="19.5" hidden="1" customHeight="1" x14ac:dyDescent="0.25">
      <c r="A632" s="121"/>
      <c r="B632" s="121"/>
      <c r="C632" s="121"/>
      <c r="D632" s="121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0"/>
    </row>
    <row r="633" spans="1:21" ht="19.5" hidden="1" customHeight="1" x14ac:dyDescent="0.25">
      <c r="A633" s="121"/>
      <c r="B633" s="121"/>
      <c r="C633" s="121"/>
      <c r="D633" s="121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0"/>
    </row>
    <row r="634" spans="1:21" ht="19.5" hidden="1" customHeight="1" x14ac:dyDescent="0.25">
      <c r="A634" s="121"/>
      <c r="B634" s="121"/>
      <c r="C634" s="121"/>
      <c r="D634" s="121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0"/>
    </row>
    <row r="635" spans="1:21" ht="19.5" hidden="1" customHeight="1" x14ac:dyDescent="0.25">
      <c r="A635" s="121"/>
      <c r="B635" s="121"/>
      <c r="C635" s="121"/>
      <c r="D635" s="121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0"/>
    </row>
    <row r="636" spans="1:21" ht="19.5" hidden="1" customHeight="1" x14ac:dyDescent="0.25">
      <c r="A636" s="121"/>
      <c r="B636" s="121"/>
      <c r="C636" s="121"/>
      <c r="D636" s="121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0"/>
    </row>
    <row r="637" spans="1:21" ht="19.5" hidden="1" customHeight="1" x14ac:dyDescent="0.25">
      <c r="A637" s="121"/>
      <c r="B637" s="121"/>
      <c r="C637" s="121"/>
      <c r="D637" s="121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0"/>
    </row>
    <row r="638" spans="1:21" ht="19.5" hidden="1" customHeight="1" x14ac:dyDescent="0.25">
      <c r="A638" s="121"/>
      <c r="B638" s="121"/>
      <c r="C638" s="121"/>
      <c r="D638" s="121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0"/>
    </row>
    <row r="639" spans="1:21" ht="19.5" hidden="1" customHeight="1" x14ac:dyDescent="0.25">
      <c r="A639" s="121"/>
      <c r="B639" s="121"/>
      <c r="C639" s="121"/>
      <c r="D639" s="121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0"/>
    </row>
    <row r="640" spans="1:21" ht="19.5" hidden="1" customHeight="1" x14ac:dyDescent="0.25">
      <c r="A640" s="121"/>
      <c r="B640" s="121"/>
      <c r="C640" s="121"/>
      <c r="D640" s="121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0"/>
    </row>
    <row r="641" spans="1:21" ht="19.5" hidden="1" customHeight="1" x14ac:dyDescent="0.25">
      <c r="A641" s="121"/>
      <c r="B641" s="121"/>
      <c r="C641" s="121"/>
      <c r="D641" s="121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0"/>
    </row>
    <row r="642" spans="1:21" ht="19.5" hidden="1" customHeight="1" x14ac:dyDescent="0.25">
      <c r="A642" s="121"/>
      <c r="B642" s="121"/>
      <c r="C642" s="121"/>
      <c r="D642" s="121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0"/>
    </row>
    <row r="643" spans="1:21" ht="19.5" hidden="1" customHeight="1" x14ac:dyDescent="0.25">
      <c r="A643" s="121"/>
      <c r="B643" s="121"/>
      <c r="C643" s="121"/>
      <c r="D643" s="121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0"/>
    </row>
    <row r="644" spans="1:21" ht="19.5" hidden="1" customHeight="1" x14ac:dyDescent="0.25">
      <c r="A644" s="121"/>
      <c r="B644" s="121"/>
      <c r="C644" s="121"/>
      <c r="D644" s="121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0"/>
    </row>
    <row r="645" spans="1:21" ht="19.5" hidden="1" customHeight="1" x14ac:dyDescent="0.25">
      <c r="A645" s="121"/>
      <c r="B645" s="121"/>
      <c r="C645" s="121"/>
      <c r="D645" s="121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0"/>
    </row>
    <row r="646" spans="1:21" ht="19.5" hidden="1" customHeight="1" x14ac:dyDescent="0.25">
      <c r="A646" s="121"/>
      <c r="B646" s="121"/>
      <c r="C646" s="121"/>
      <c r="D646" s="121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0"/>
    </row>
    <row r="647" spans="1:21" ht="19.5" hidden="1" customHeight="1" x14ac:dyDescent="0.25">
      <c r="A647" s="121"/>
      <c r="B647" s="121"/>
      <c r="C647" s="121"/>
      <c r="D647" s="121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0"/>
    </row>
    <row r="648" spans="1:21" ht="19.5" hidden="1" customHeight="1" x14ac:dyDescent="0.25">
      <c r="A648" s="121"/>
      <c r="B648" s="121"/>
      <c r="C648" s="121"/>
      <c r="D648" s="121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0"/>
    </row>
    <row r="649" spans="1:21" ht="19.5" hidden="1" customHeight="1" x14ac:dyDescent="0.25">
      <c r="A649" s="121"/>
      <c r="B649" s="121"/>
      <c r="C649" s="121"/>
      <c r="D649" s="121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0"/>
    </row>
    <row r="650" spans="1:21" ht="19.5" hidden="1" customHeight="1" x14ac:dyDescent="0.25">
      <c r="A650" s="121"/>
      <c r="B650" s="121"/>
      <c r="C650" s="121"/>
      <c r="D650" s="121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0"/>
    </row>
    <row r="651" spans="1:21" ht="19.5" hidden="1" customHeight="1" x14ac:dyDescent="0.25">
      <c r="A651" s="121"/>
      <c r="B651" s="121"/>
      <c r="C651" s="121"/>
      <c r="D651" s="121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0"/>
    </row>
    <row r="652" spans="1:21" ht="19.5" hidden="1" customHeight="1" x14ac:dyDescent="0.25">
      <c r="A652" s="121"/>
      <c r="B652" s="121"/>
      <c r="C652" s="121"/>
      <c r="D652" s="121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0"/>
    </row>
    <row r="653" spans="1:21" ht="19.5" hidden="1" customHeight="1" x14ac:dyDescent="0.25">
      <c r="A653" s="121"/>
      <c r="B653" s="121"/>
      <c r="C653" s="121"/>
      <c r="D653" s="121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0"/>
    </row>
    <row r="654" spans="1:21" ht="19.5" hidden="1" customHeight="1" x14ac:dyDescent="0.25">
      <c r="A654" s="121"/>
      <c r="B654" s="121"/>
      <c r="C654" s="121"/>
      <c r="D654" s="121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0"/>
    </row>
    <row r="655" spans="1:21" ht="19.5" hidden="1" customHeight="1" x14ac:dyDescent="0.25">
      <c r="A655" s="121"/>
      <c r="B655" s="121"/>
      <c r="C655" s="121"/>
      <c r="D655" s="121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0"/>
    </row>
    <row r="656" spans="1:21" ht="19.5" hidden="1" customHeight="1" x14ac:dyDescent="0.25">
      <c r="A656" s="121"/>
      <c r="B656" s="121"/>
      <c r="C656" s="121"/>
      <c r="D656" s="121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0"/>
    </row>
    <row r="657" spans="1:21" ht="19.5" hidden="1" customHeight="1" x14ac:dyDescent="0.25">
      <c r="A657" s="121"/>
      <c r="B657" s="121"/>
      <c r="C657" s="121"/>
      <c r="D657" s="121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0"/>
    </row>
    <row r="658" spans="1:21" ht="19.5" hidden="1" customHeight="1" x14ac:dyDescent="0.25">
      <c r="A658" s="121"/>
      <c r="B658" s="121"/>
      <c r="C658" s="121"/>
      <c r="D658" s="121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0"/>
    </row>
    <row r="659" spans="1:21" ht="19.5" hidden="1" customHeight="1" x14ac:dyDescent="0.25">
      <c r="A659" s="121"/>
      <c r="B659" s="121"/>
      <c r="C659" s="121"/>
      <c r="D659" s="121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0"/>
    </row>
    <row r="660" spans="1:21" ht="19.5" hidden="1" customHeight="1" x14ac:dyDescent="0.25">
      <c r="A660" s="121"/>
      <c r="B660" s="121"/>
      <c r="C660" s="121"/>
      <c r="D660" s="121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0"/>
    </row>
    <row r="661" spans="1:21" ht="19.5" hidden="1" customHeight="1" x14ac:dyDescent="0.25">
      <c r="A661" s="121"/>
      <c r="B661" s="121"/>
      <c r="C661" s="121"/>
      <c r="D661" s="121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0"/>
    </row>
    <row r="662" spans="1:21" ht="19.5" hidden="1" customHeight="1" x14ac:dyDescent="0.25">
      <c r="A662" s="121"/>
      <c r="B662" s="121"/>
      <c r="C662" s="121"/>
      <c r="D662" s="121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0"/>
    </row>
    <row r="663" spans="1:21" ht="19.5" hidden="1" customHeight="1" x14ac:dyDescent="0.25">
      <c r="A663" s="121"/>
      <c r="B663" s="121"/>
      <c r="C663" s="121"/>
      <c r="D663" s="121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0"/>
    </row>
    <row r="664" spans="1:21" ht="19.5" hidden="1" customHeight="1" x14ac:dyDescent="0.25">
      <c r="A664" s="121"/>
      <c r="B664" s="121"/>
      <c r="C664" s="121"/>
      <c r="D664" s="121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0"/>
    </row>
    <row r="665" spans="1:21" ht="19.5" hidden="1" customHeight="1" x14ac:dyDescent="0.25">
      <c r="A665" s="121"/>
      <c r="B665" s="121"/>
      <c r="C665" s="121"/>
      <c r="D665" s="121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0"/>
    </row>
    <row r="666" spans="1:21" ht="19.5" hidden="1" customHeight="1" x14ac:dyDescent="0.25">
      <c r="A666" s="121"/>
      <c r="B666" s="121"/>
      <c r="C666" s="121"/>
      <c r="D666" s="121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0"/>
    </row>
    <row r="667" spans="1:21" ht="19.5" hidden="1" customHeight="1" x14ac:dyDescent="0.25">
      <c r="A667" s="121"/>
      <c r="B667" s="121"/>
      <c r="C667" s="121"/>
      <c r="D667" s="121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0"/>
    </row>
    <row r="668" spans="1:21" ht="19.5" hidden="1" customHeight="1" x14ac:dyDescent="0.25">
      <c r="A668" s="121"/>
      <c r="B668" s="121"/>
      <c r="C668" s="121"/>
      <c r="D668" s="121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0"/>
    </row>
    <row r="669" spans="1:21" ht="19.5" hidden="1" customHeight="1" x14ac:dyDescent="0.25">
      <c r="A669" s="121"/>
      <c r="B669" s="121"/>
      <c r="C669" s="121"/>
      <c r="D669" s="121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0"/>
    </row>
    <row r="670" spans="1:21" ht="19.5" hidden="1" customHeight="1" x14ac:dyDescent="0.25">
      <c r="A670" s="121"/>
      <c r="B670" s="121"/>
      <c r="C670" s="121"/>
      <c r="D670" s="121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0"/>
    </row>
    <row r="671" spans="1:21" ht="19.5" hidden="1" customHeight="1" x14ac:dyDescent="0.25">
      <c r="A671" s="121"/>
      <c r="B671" s="121"/>
      <c r="C671" s="121"/>
      <c r="D671" s="121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0"/>
    </row>
    <row r="672" spans="1:21" ht="19.5" hidden="1" customHeight="1" x14ac:dyDescent="0.25">
      <c r="A672" s="121"/>
      <c r="B672" s="121"/>
      <c r="C672" s="121"/>
      <c r="D672" s="121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0"/>
    </row>
    <row r="673" spans="1:21" ht="19.5" hidden="1" customHeight="1" x14ac:dyDescent="0.25">
      <c r="A673" s="121"/>
      <c r="B673" s="121"/>
      <c r="C673" s="121"/>
      <c r="D673" s="121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0"/>
    </row>
    <row r="674" spans="1:21" ht="19.5" hidden="1" customHeight="1" x14ac:dyDescent="0.25">
      <c r="A674" s="121"/>
      <c r="B674" s="121"/>
      <c r="C674" s="121"/>
      <c r="D674" s="121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0"/>
    </row>
    <row r="675" spans="1:21" ht="19.5" hidden="1" customHeight="1" x14ac:dyDescent="0.25">
      <c r="A675" s="121"/>
      <c r="B675" s="121"/>
      <c r="C675" s="121"/>
      <c r="D675" s="121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0"/>
    </row>
    <row r="676" spans="1:21" ht="19.5" hidden="1" customHeight="1" x14ac:dyDescent="0.25">
      <c r="A676" s="121"/>
      <c r="B676" s="121"/>
      <c r="C676" s="121"/>
      <c r="D676" s="121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0"/>
    </row>
    <row r="677" spans="1:21" ht="19.5" hidden="1" customHeight="1" x14ac:dyDescent="0.25">
      <c r="A677" s="121"/>
      <c r="B677" s="121"/>
      <c r="C677" s="121"/>
      <c r="D677" s="121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0"/>
    </row>
    <row r="678" spans="1:21" ht="19.5" hidden="1" customHeight="1" x14ac:dyDescent="0.25">
      <c r="A678" s="121"/>
      <c r="B678" s="121"/>
      <c r="C678" s="121"/>
      <c r="D678" s="121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0"/>
    </row>
    <row r="679" spans="1:21" ht="19.5" hidden="1" customHeight="1" x14ac:dyDescent="0.25">
      <c r="A679" s="121"/>
      <c r="B679" s="121"/>
      <c r="C679" s="121"/>
      <c r="D679" s="121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0"/>
    </row>
    <row r="680" spans="1:21" ht="19.5" hidden="1" customHeight="1" x14ac:dyDescent="0.25">
      <c r="A680" s="121"/>
      <c r="B680" s="121"/>
      <c r="C680" s="121"/>
      <c r="D680" s="121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0"/>
    </row>
    <row r="681" spans="1:21" ht="19.5" hidden="1" customHeight="1" x14ac:dyDescent="0.25">
      <c r="A681" s="121"/>
      <c r="B681" s="121"/>
      <c r="C681" s="121"/>
      <c r="D681" s="121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0"/>
    </row>
    <row r="682" spans="1:21" ht="19.5" hidden="1" customHeight="1" x14ac:dyDescent="0.25">
      <c r="A682" s="121"/>
      <c r="B682" s="121"/>
      <c r="C682" s="121"/>
      <c r="D682" s="121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0"/>
    </row>
    <row r="683" spans="1:21" ht="19.5" hidden="1" customHeight="1" x14ac:dyDescent="0.25">
      <c r="A683" s="121"/>
      <c r="B683" s="121"/>
      <c r="C683" s="121"/>
      <c r="D683" s="121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0"/>
    </row>
    <row r="684" spans="1:21" ht="19.5" hidden="1" customHeight="1" x14ac:dyDescent="0.25">
      <c r="A684" s="121"/>
      <c r="B684" s="121"/>
      <c r="C684" s="121"/>
      <c r="D684" s="121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0"/>
    </row>
    <row r="685" spans="1:21" ht="19.5" hidden="1" customHeight="1" x14ac:dyDescent="0.25">
      <c r="A685" s="121"/>
      <c r="B685" s="121"/>
      <c r="C685" s="121"/>
      <c r="D685" s="121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0"/>
    </row>
    <row r="686" spans="1:21" ht="19.5" hidden="1" customHeight="1" x14ac:dyDescent="0.25">
      <c r="A686" s="121"/>
      <c r="B686" s="121"/>
      <c r="C686" s="121"/>
      <c r="D686" s="121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0"/>
    </row>
    <row r="687" spans="1:21" ht="19.5" hidden="1" customHeight="1" x14ac:dyDescent="0.25">
      <c r="A687" s="121"/>
      <c r="B687" s="121"/>
      <c r="C687" s="121"/>
      <c r="D687" s="121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0"/>
    </row>
    <row r="688" spans="1:21" ht="19.5" hidden="1" customHeight="1" x14ac:dyDescent="0.25">
      <c r="A688" s="121"/>
      <c r="B688" s="121"/>
      <c r="C688" s="121"/>
      <c r="D688" s="121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0"/>
    </row>
    <row r="689" spans="1:21" ht="19.5" hidden="1" customHeight="1" x14ac:dyDescent="0.25">
      <c r="A689" s="121"/>
      <c r="B689" s="121"/>
      <c r="C689" s="121"/>
      <c r="D689" s="121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0"/>
    </row>
    <row r="690" spans="1:21" ht="19.5" hidden="1" customHeight="1" x14ac:dyDescent="0.25">
      <c r="A690" s="121"/>
      <c r="B690" s="121"/>
      <c r="C690" s="121"/>
      <c r="D690" s="121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0"/>
    </row>
    <row r="691" spans="1:21" ht="19.5" hidden="1" customHeight="1" x14ac:dyDescent="0.25">
      <c r="A691" s="121"/>
      <c r="B691" s="121"/>
      <c r="C691" s="121"/>
      <c r="D691" s="121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0"/>
    </row>
    <row r="692" spans="1:21" ht="19.5" hidden="1" customHeight="1" x14ac:dyDescent="0.25">
      <c r="A692" s="121"/>
      <c r="B692" s="121"/>
      <c r="C692" s="121"/>
      <c r="D692" s="121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0"/>
    </row>
    <row r="693" spans="1:21" ht="19.5" hidden="1" customHeight="1" x14ac:dyDescent="0.25">
      <c r="A693" s="121"/>
      <c r="B693" s="121"/>
      <c r="C693" s="121"/>
      <c r="D693" s="121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0"/>
    </row>
    <row r="694" spans="1:21" ht="19.5" hidden="1" customHeight="1" x14ac:dyDescent="0.25">
      <c r="A694" s="121"/>
      <c r="B694" s="121"/>
      <c r="C694" s="121"/>
      <c r="D694" s="121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0"/>
    </row>
    <row r="695" spans="1:21" ht="19.5" hidden="1" customHeight="1" x14ac:dyDescent="0.25">
      <c r="A695" s="121"/>
      <c r="B695" s="121"/>
      <c r="C695" s="121"/>
      <c r="D695" s="121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0"/>
    </row>
    <row r="696" spans="1:21" ht="19.5" hidden="1" customHeight="1" x14ac:dyDescent="0.25">
      <c r="A696" s="121"/>
      <c r="B696" s="121"/>
      <c r="C696" s="121"/>
      <c r="D696" s="121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0"/>
    </row>
    <row r="697" spans="1:21" ht="19.5" hidden="1" customHeight="1" x14ac:dyDescent="0.25">
      <c r="A697" s="121"/>
      <c r="B697" s="121"/>
      <c r="C697" s="121"/>
      <c r="D697" s="121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0"/>
    </row>
    <row r="698" spans="1:21" ht="19.5" hidden="1" customHeight="1" x14ac:dyDescent="0.25">
      <c r="A698" s="121"/>
      <c r="B698" s="121"/>
      <c r="C698" s="121"/>
      <c r="D698" s="121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0"/>
    </row>
    <row r="699" spans="1:21" ht="19.5" hidden="1" customHeight="1" x14ac:dyDescent="0.25">
      <c r="A699" s="121"/>
      <c r="B699" s="121"/>
      <c r="C699" s="121"/>
      <c r="D699" s="121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0"/>
    </row>
    <row r="700" spans="1:21" ht="19.5" hidden="1" customHeight="1" x14ac:dyDescent="0.25">
      <c r="A700" s="121"/>
      <c r="B700" s="121"/>
      <c r="C700" s="121"/>
      <c r="D700" s="121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0"/>
    </row>
    <row r="701" spans="1:21" ht="19.5" hidden="1" customHeight="1" x14ac:dyDescent="0.25">
      <c r="A701" s="121"/>
      <c r="B701" s="121"/>
      <c r="C701" s="121"/>
      <c r="D701" s="121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0"/>
    </row>
    <row r="702" spans="1:21" ht="19.5" hidden="1" customHeight="1" x14ac:dyDescent="0.25">
      <c r="A702" s="121"/>
      <c r="B702" s="121"/>
      <c r="C702" s="121"/>
      <c r="D702" s="121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0"/>
    </row>
    <row r="703" spans="1:21" ht="19.5" hidden="1" customHeight="1" x14ac:dyDescent="0.25">
      <c r="A703" s="121"/>
      <c r="B703" s="121"/>
      <c r="C703" s="121"/>
      <c r="D703" s="121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0"/>
    </row>
    <row r="704" spans="1:21" ht="19.5" hidden="1" customHeight="1" x14ac:dyDescent="0.25">
      <c r="A704" s="121"/>
      <c r="B704" s="121"/>
      <c r="C704" s="121"/>
      <c r="D704" s="121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0"/>
    </row>
    <row r="705" spans="1:21" ht="19.5" hidden="1" customHeight="1" x14ac:dyDescent="0.25">
      <c r="A705" s="121"/>
      <c r="B705" s="121"/>
      <c r="C705" s="121"/>
      <c r="D705" s="121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0"/>
    </row>
    <row r="706" spans="1:21" ht="19.5" hidden="1" customHeight="1" x14ac:dyDescent="0.25">
      <c r="A706" s="121"/>
      <c r="B706" s="121"/>
      <c r="C706" s="121"/>
      <c r="D706" s="121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0"/>
    </row>
    <row r="707" spans="1:21" ht="19.5" hidden="1" customHeight="1" x14ac:dyDescent="0.25">
      <c r="A707" s="121"/>
      <c r="B707" s="121"/>
      <c r="C707" s="121"/>
      <c r="D707" s="121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0"/>
    </row>
    <row r="708" spans="1:21" ht="19.5" hidden="1" customHeight="1" x14ac:dyDescent="0.25">
      <c r="A708" s="121"/>
      <c r="B708" s="121"/>
      <c r="C708" s="121"/>
      <c r="D708" s="121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0"/>
    </row>
    <row r="709" spans="1:21" ht="19.5" hidden="1" customHeight="1" x14ac:dyDescent="0.25">
      <c r="A709" s="121"/>
      <c r="B709" s="121"/>
      <c r="C709" s="121"/>
      <c r="D709" s="121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0"/>
    </row>
    <row r="710" spans="1:21" ht="19.5" hidden="1" customHeight="1" x14ac:dyDescent="0.25">
      <c r="A710" s="121"/>
      <c r="B710" s="121"/>
      <c r="C710" s="121"/>
      <c r="D710" s="121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0"/>
    </row>
    <row r="711" spans="1:21" ht="19.5" hidden="1" customHeight="1" x14ac:dyDescent="0.25">
      <c r="A711" s="121"/>
      <c r="B711" s="121"/>
      <c r="C711" s="121"/>
      <c r="D711" s="121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0"/>
    </row>
    <row r="712" spans="1:21" ht="19.5" hidden="1" customHeight="1" x14ac:dyDescent="0.25">
      <c r="A712" s="121"/>
      <c r="B712" s="121"/>
      <c r="C712" s="121"/>
      <c r="D712" s="121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0"/>
    </row>
    <row r="713" spans="1:21" ht="19.5" hidden="1" customHeight="1" x14ac:dyDescent="0.25">
      <c r="A713" s="121"/>
      <c r="B713" s="121"/>
      <c r="C713" s="121"/>
      <c r="D713" s="121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0"/>
    </row>
    <row r="714" spans="1:21" ht="19.5" hidden="1" customHeight="1" x14ac:dyDescent="0.25">
      <c r="A714" s="121"/>
      <c r="B714" s="121"/>
      <c r="C714" s="121"/>
      <c r="D714" s="121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0"/>
    </row>
    <row r="715" spans="1:21" ht="19.5" hidden="1" customHeight="1" x14ac:dyDescent="0.25">
      <c r="A715" s="121"/>
      <c r="B715" s="121"/>
      <c r="C715" s="121"/>
      <c r="D715" s="121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0"/>
    </row>
    <row r="716" spans="1:21" ht="19.5" hidden="1" customHeight="1" x14ac:dyDescent="0.25">
      <c r="A716" s="121"/>
      <c r="B716" s="121"/>
      <c r="C716" s="121"/>
      <c r="D716" s="121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0"/>
    </row>
    <row r="717" spans="1:21" ht="19.5" hidden="1" customHeight="1" x14ac:dyDescent="0.25">
      <c r="A717" s="121"/>
      <c r="B717" s="121"/>
      <c r="C717" s="121"/>
      <c r="D717" s="121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0"/>
    </row>
    <row r="718" spans="1:21" ht="19.5" hidden="1" customHeight="1" x14ac:dyDescent="0.25">
      <c r="A718" s="121"/>
      <c r="B718" s="121"/>
      <c r="C718" s="121"/>
      <c r="D718" s="121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0"/>
    </row>
    <row r="719" spans="1:21" ht="19.5" hidden="1" customHeight="1" x14ac:dyDescent="0.25">
      <c r="A719" s="121"/>
      <c r="B719" s="121"/>
      <c r="C719" s="121"/>
      <c r="D719" s="121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0"/>
    </row>
    <row r="720" spans="1:21" ht="19.5" hidden="1" customHeight="1" x14ac:dyDescent="0.25">
      <c r="A720" s="121"/>
      <c r="B720" s="121"/>
      <c r="C720" s="121"/>
      <c r="D720" s="121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0"/>
    </row>
    <row r="721" spans="1:21" ht="19.5" hidden="1" customHeight="1" x14ac:dyDescent="0.25">
      <c r="A721" s="121"/>
      <c r="B721" s="121"/>
      <c r="C721" s="121"/>
      <c r="D721" s="121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0"/>
    </row>
    <row r="722" spans="1:21" ht="19.5" hidden="1" customHeight="1" x14ac:dyDescent="0.25">
      <c r="A722" s="121"/>
      <c r="B722" s="121"/>
      <c r="C722" s="121"/>
      <c r="D722" s="121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0"/>
    </row>
    <row r="723" spans="1:21" ht="19.5" hidden="1" customHeight="1" x14ac:dyDescent="0.25">
      <c r="A723" s="121"/>
      <c r="B723" s="121"/>
      <c r="C723" s="121"/>
      <c r="D723" s="121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0"/>
    </row>
    <row r="724" spans="1:21" ht="19.5" hidden="1" customHeight="1" x14ac:dyDescent="0.25">
      <c r="A724" s="121"/>
      <c r="B724" s="121"/>
      <c r="C724" s="121"/>
      <c r="D724" s="121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0"/>
    </row>
    <row r="725" spans="1:21" ht="19.5" hidden="1" customHeight="1" x14ac:dyDescent="0.25">
      <c r="A725" s="121"/>
      <c r="B725" s="121"/>
      <c r="C725" s="121"/>
      <c r="D725" s="121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0"/>
    </row>
    <row r="726" spans="1:21" ht="19.5" hidden="1" customHeight="1" x14ac:dyDescent="0.25">
      <c r="A726" s="121"/>
      <c r="B726" s="121"/>
      <c r="C726" s="121"/>
      <c r="D726" s="121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0"/>
    </row>
    <row r="727" spans="1:21" ht="19.5" hidden="1" customHeight="1" x14ac:dyDescent="0.25">
      <c r="A727" s="121"/>
      <c r="B727" s="121"/>
      <c r="C727" s="121"/>
      <c r="D727" s="121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0"/>
    </row>
    <row r="728" spans="1:21" ht="19.5" hidden="1" customHeight="1" x14ac:dyDescent="0.25">
      <c r="A728" s="121"/>
      <c r="B728" s="121"/>
      <c r="C728" s="121"/>
      <c r="D728" s="121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0"/>
    </row>
    <row r="729" spans="1:21" ht="19.5" hidden="1" customHeight="1" x14ac:dyDescent="0.25">
      <c r="A729" s="121"/>
      <c r="B729" s="121"/>
      <c r="C729" s="121"/>
      <c r="D729" s="121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0"/>
    </row>
    <row r="730" spans="1:21" ht="19.5" hidden="1" customHeight="1" x14ac:dyDescent="0.25">
      <c r="A730" s="121"/>
      <c r="B730" s="121"/>
      <c r="C730" s="121"/>
      <c r="D730" s="121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0"/>
    </row>
    <row r="731" spans="1:21" ht="19.5" hidden="1" customHeight="1" x14ac:dyDescent="0.25">
      <c r="A731" s="121"/>
      <c r="B731" s="121"/>
      <c r="C731" s="121"/>
      <c r="D731" s="121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0"/>
    </row>
    <row r="732" spans="1:21" ht="19.5" hidden="1" customHeight="1" x14ac:dyDescent="0.25">
      <c r="A732" s="121"/>
      <c r="B732" s="121"/>
      <c r="C732" s="121"/>
      <c r="D732" s="121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0"/>
    </row>
    <row r="733" spans="1:21" ht="19.5" hidden="1" customHeight="1" x14ac:dyDescent="0.25">
      <c r="A733" s="121"/>
      <c r="B733" s="121"/>
      <c r="C733" s="121"/>
      <c r="D733" s="121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0"/>
    </row>
    <row r="734" spans="1:21" ht="19.5" hidden="1" customHeight="1" x14ac:dyDescent="0.25">
      <c r="A734" s="121"/>
      <c r="B734" s="121"/>
      <c r="C734" s="121"/>
      <c r="D734" s="121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0"/>
    </row>
    <row r="735" spans="1:21" ht="19.5" hidden="1" customHeight="1" x14ac:dyDescent="0.25">
      <c r="A735" s="121"/>
      <c r="B735" s="121"/>
      <c r="C735" s="121"/>
      <c r="D735" s="121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0"/>
    </row>
    <row r="736" spans="1:21" ht="19.5" hidden="1" customHeight="1" x14ac:dyDescent="0.25">
      <c r="A736" s="121"/>
      <c r="B736" s="121"/>
      <c r="C736" s="121"/>
      <c r="D736" s="121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0"/>
    </row>
    <row r="737" spans="1:21" ht="19.5" hidden="1" customHeight="1" x14ac:dyDescent="0.25">
      <c r="A737" s="121"/>
      <c r="B737" s="121"/>
      <c r="C737" s="121"/>
      <c r="D737" s="121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0"/>
    </row>
    <row r="738" spans="1:21" ht="19.5" hidden="1" customHeight="1" x14ac:dyDescent="0.25">
      <c r="A738" s="121"/>
      <c r="B738" s="121"/>
      <c r="C738" s="121"/>
      <c r="D738" s="121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0"/>
    </row>
    <row r="739" spans="1:21" ht="19.5" hidden="1" customHeight="1" x14ac:dyDescent="0.25">
      <c r="A739" s="121"/>
      <c r="B739" s="121"/>
      <c r="C739" s="121"/>
      <c r="D739" s="121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0"/>
    </row>
    <row r="740" spans="1:21" ht="19.5" hidden="1" customHeight="1" x14ac:dyDescent="0.25">
      <c r="A740" s="121"/>
      <c r="B740" s="121"/>
      <c r="C740" s="121"/>
      <c r="D740" s="121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0"/>
    </row>
    <row r="741" spans="1:21" ht="19.5" hidden="1" customHeight="1" x14ac:dyDescent="0.25">
      <c r="A741" s="121"/>
      <c r="B741" s="121"/>
      <c r="C741" s="121"/>
      <c r="D741" s="121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0"/>
    </row>
    <row r="742" spans="1:21" ht="19.5" hidden="1" customHeight="1" x14ac:dyDescent="0.25">
      <c r="A742" s="121"/>
      <c r="B742" s="121"/>
      <c r="C742" s="121"/>
      <c r="D742" s="121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0"/>
    </row>
    <row r="743" spans="1:21" ht="19.5" hidden="1" customHeight="1" x14ac:dyDescent="0.25">
      <c r="A743" s="121"/>
      <c r="B743" s="121"/>
      <c r="C743" s="121"/>
      <c r="D743" s="121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0"/>
    </row>
    <row r="744" spans="1:21" ht="19.5" hidden="1" customHeight="1" x14ac:dyDescent="0.25">
      <c r="A744" s="121"/>
      <c r="B744" s="121"/>
      <c r="C744" s="121"/>
      <c r="D744" s="121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0"/>
    </row>
    <row r="745" spans="1:21" ht="19.5" hidden="1" customHeight="1" x14ac:dyDescent="0.25">
      <c r="A745" s="121"/>
      <c r="B745" s="121"/>
      <c r="C745" s="121"/>
      <c r="D745" s="121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0"/>
    </row>
    <row r="746" spans="1:21" ht="19.5" hidden="1" customHeight="1" x14ac:dyDescent="0.25">
      <c r="A746" s="121"/>
      <c r="B746" s="121"/>
      <c r="C746" s="121"/>
      <c r="D746" s="121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0"/>
    </row>
    <row r="747" spans="1:21" ht="19.5" hidden="1" customHeight="1" x14ac:dyDescent="0.25">
      <c r="A747" s="121"/>
      <c r="B747" s="121"/>
      <c r="C747" s="121"/>
      <c r="D747" s="121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0"/>
    </row>
    <row r="748" spans="1:21" ht="19.5" hidden="1" customHeight="1" x14ac:dyDescent="0.25">
      <c r="A748" s="121"/>
      <c r="B748" s="121"/>
      <c r="C748" s="121"/>
      <c r="D748" s="121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0"/>
    </row>
    <row r="749" spans="1:21" ht="19.5" hidden="1" customHeight="1" x14ac:dyDescent="0.25">
      <c r="A749" s="121"/>
      <c r="B749" s="121"/>
      <c r="C749" s="121"/>
      <c r="D749" s="121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0"/>
    </row>
    <row r="750" spans="1:21" ht="19.5" hidden="1" customHeight="1" x14ac:dyDescent="0.25">
      <c r="A750" s="121"/>
      <c r="B750" s="121"/>
      <c r="C750" s="121"/>
      <c r="D750" s="121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0"/>
    </row>
    <row r="751" spans="1:21" ht="19.5" hidden="1" customHeight="1" x14ac:dyDescent="0.25">
      <c r="A751" s="121"/>
      <c r="B751" s="121"/>
      <c r="C751" s="121"/>
      <c r="D751" s="121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0"/>
    </row>
    <row r="752" spans="1:21" ht="19.5" hidden="1" customHeight="1" x14ac:dyDescent="0.25">
      <c r="A752" s="121"/>
      <c r="B752" s="121"/>
      <c r="C752" s="121"/>
      <c r="D752" s="121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0"/>
    </row>
    <row r="753" spans="1:21" ht="19.5" hidden="1" customHeight="1" x14ac:dyDescent="0.25">
      <c r="A753" s="121"/>
      <c r="B753" s="121"/>
      <c r="C753" s="121"/>
      <c r="D753" s="121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0"/>
    </row>
    <row r="754" spans="1:21" ht="19.5" hidden="1" customHeight="1" x14ac:dyDescent="0.25">
      <c r="A754" s="121"/>
      <c r="B754" s="121"/>
      <c r="C754" s="121"/>
      <c r="D754" s="121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0"/>
    </row>
    <row r="755" spans="1:21" ht="19.5" hidden="1" customHeight="1" x14ac:dyDescent="0.25">
      <c r="A755" s="121"/>
      <c r="B755" s="121"/>
      <c r="C755" s="121"/>
      <c r="D755" s="121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0"/>
    </row>
    <row r="756" spans="1:21" ht="19.5" hidden="1" customHeight="1" x14ac:dyDescent="0.25">
      <c r="A756" s="121"/>
      <c r="B756" s="121"/>
      <c r="C756" s="121"/>
      <c r="D756" s="121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0"/>
    </row>
    <row r="757" spans="1:21" ht="19.5" hidden="1" customHeight="1" x14ac:dyDescent="0.25">
      <c r="A757" s="121"/>
      <c r="B757" s="121"/>
      <c r="C757" s="121"/>
      <c r="D757" s="121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0"/>
    </row>
    <row r="758" spans="1:21" ht="19.5" hidden="1" customHeight="1" x14ac:dyDescent="0.25">
      <c r="A758" s="121"/>
      <c r="B758" s="121"/>
      <c r="C758" s="121"/>
      <c r="D758" s="121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0"/>
    </row>
    <row r="759" spans="1:21" ht="19.5" hidden="1" customHeight="1" x14ac:dyDescent="0.25">
      <c r="A759" s="121"/>
      <c r="B759" s="121"/>
      <c r="C759" s="121"/>
      <c r="D759" s="121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0"/>
    </row>
    <row r="760" spans="1:21" ht="19.5" hidden="1" customHeight="1" x14ac:dyDescent="0.25">
      <c r="A760" s="121"/>
      <c r="B760" s="121"/>
      <c r="C760" s="121"/>
      <c r="D760" s="121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0"/>
    </row>
    <row r="761" spans="1:21" ht="19.5" hidden="1" customHeight="1" x14ac:dyDescent="0.25">
      <c r="A761" s="121"/>
      <c r="B761" s="121"/>
      <c r="C761" s="121"/>
      <c r="D761" s="121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0"/>
    </row>
    <row r="762" spans="1:21" ht="19.5" hidden="1" customHeight="1" x14ac:dyDescent="0.25">
      <c r="A762" s="121"/>
      <c r="B762" s="121"/>
      <c r="C762" s="121"/>
      <c r="D762" s="121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0"/>
    </row>
    <row r="763" spans="1:21" ht="19.5" hidden="1" customHeight="1" x14ac:dyDescent="0.25">
      <c r="A763" s="121"/>
      <c r="B763" s="121"/>
      <c r="C763" s="121"/>
      <c r="D763" s="121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0"/>
    </row>
    <row r="764" spans="1:21" ht="19.5" hidden="1" customHeight="1" x14ac:dyDescent="0.25">
      <c r="A764" s="121"/>
      <c r="B764" s="121"/>
      <c r="C764" s="121"/>
      <c r="D764" s="121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0"/>
    </row>
    <row r="765" spans="1:21" ht="19.5" hidden="1" customHeight="1" x14ac:dyDescent="0.25">
      <c r="A765" s="121"/>
      <c r="B765" s="121"/>
      <c r="C765" s="121"/>
      <c r="D765" s="121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0"/>
    </row>
    <row r="766" spans="1:21" ht="19.5" hidden="1" customHeight="1" x14ac:dyDescent="0.25">
      <c r="A766" s="121"/>
      <c r="B766" s="121"/>
      <c r="C766" s="121"/>
      <c r="D766" s="121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0"/>
    </row>
    <row r="767" spans="1:21" ht="19.5" hidden="1" customHeight="1" x14ac:dyDescent="0.25">
      <c r="A767" s="121"/>
      <c r="B767" s="121"/>
      <c r="C767" s="121"/>
      <c r="D767" s="121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0"/>
    </row>
    <row r="768" spans="1:21" ht="19.5" hidden="1" customHeight="1" x14ac:dyDescent="0.25">
      <c r="A768" s="121"/>
      <c r="B768" s="121"/>
      <c r="C768" s="121"/>
      <c r="D768" s="121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0"/>
    </row>
    <row r="769" spans="1:21" ht="19.5" hidden="1" customHeight="1" x14ac:dyDescent="0.25">
      <c r="A769" s="121"/>
      <c r="B769" s="121"/>
      <c r="C769" s="121"/>
      <c r="D769" s="121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0"/>
    </row>
    <row r="770" spans="1:21" ht="19.5" hidden="1" customHeight="1" x14ac:dyDescent="0.25">
      <c r="A770" s="121"/>
      <c r="B770" s="121"/>
      <c r="C770" s="121"/>
      <c r="D770" s="121"/>
      <c r="E770" s="121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0"/>
    </row>
    <row r="771" spans="1:21" ht="19.5" hidden="1" customHeight="1" x14ac:dyDescent="0.25">
      <c r="A771" s="121"/>
      <c r="B771" s="121"/>
      <c r="C771" s="121"/>
      <c r="D771" s="121"/>
      <c r="E771" s="121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0"/>
    </row>
    <row r="772" spans="1:21" ht="19.5" hidden="1" customHeight="1" x14ac:dyDescent="0.25">
      <c r="A772" s="121"/>
      <c r="B772" s="121"/>
      <c r="C772" s="121"/>
      <c r="D772" s="121"/>
      <c r="E772" s="121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0"/>
    </row>
    <row r="773" spans="1:21" ht="19.5" hidden="1" customHeight="1" x14ac:dyDescent="0.25">
      <c r="A773" s="121"/>
      <c r="B773" s="121"/>
      <c r="C773" s="121"/>
      <c r="D773" s="121"/>
      <c r="E773" s="121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0"/>
    </row>
    <row r="774" spans="1:21" ht="19.5" hidden="1" customHeight="1" x14ac:dyDescent="0.25">
      <c r="A774" s="121"/>
      <c r="B774" s="121"/>
      <c r="C774" s="121"/>
      <c r="D774" s="121"/>
      <c r="E774" s="121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0"/>
    </row>
    <row r="775" spans="1:21" ht="19.5" hidden="1" customHeight="1" x14ac:dyDescent="0.25">
      <c r="A775" s="121"/>
      <c r="B775" s="121"/>
      <c r="C775" s="121"/>
      <c r="D775" s="121"/>
      <c r="E775" s="121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0"/>
    </row>
    <row r="776" spans="1:21" ht="19.5" hidden="1" customHeight="1" x14ac:dyDescent="0.25">
      <c r="A776" s="121"/>
      <c r="B776" s="121"/>
      <c r="C776" s="121"/>
      <c r="D776" s="121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0"/>
    </row>
    <row r="777" spans="1:21" ht="19.5" hidden="1" customHeight="1" x14ac:dyDescent="0.25">
      <c r="A777" s="121"/>
      <c r="B777" s="121"/>
      <c r="C777" s="121"/>
      <c r="D777" s="121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0"/>
    </row>
    <row r="778" spans="1:21" ht="19.5" hidden="1" customHeight="1" x14ac:dyDescent="0.25">
      <c r="A778" s="121"/>
      <c r="B778" s="121"/>
      <c r="C778" s="121"/>
      <c r="D778" s="121"/>
      <c r="E778" s="121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0"/>
    </row>
    <row r="779" spans="1:21" ht="19.5" hidden="1" customHeight="1" x14ac:dyDescent="0.25">
      <c r="A779" s="121"/>
      <c r="B779" s="121"/>
      <c r="C779" s="121"/>
      <c r="D779" s="121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0"/>
    </row>
    <row r="780" spans="1:21" ht="19.5" hidden="1" customHeight="1" x14ac:dyDescent="0.25">
      <c r="A780" s="121"/>
      <c r="B780" s="121"/>
      <c r="C780" s="121"/>
      <c r="D780" s="121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0"/>
    </row>
    <row r="781" spans="1:21" ht="19.5" hidden="1" customHeight="1" x14ac:dyDescent="0.25">
      <c r="A781" s="121"/>
      <c r="B781" s="121"/>
      <c r="C781" s="121"/>
      <c r="D781" s="121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0"/>
    </row>
    <row r="782" spans="1:21" ht="19.5" hidden="1" customHeight="1" x14ac:dyDescent="0.25">
      <c r="A782" s="121"/>
      <c r="B782" s="121"/>
      <c r="C782" s="121"/>
      <c r="D782" s="121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0"/>
    </row>
    <row r="783" spans="1:21" ht="19.5" hidden="1" customHeight="1" x14ac:dyDescent="0.25">
      <c r="A783" s="121"/>
      <c r="B783" s="121"/>
      <c r="C783" s="121"/>
      <c r="D783" s="121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0"/>
    </row>
    <row r="784" spans="1:21" ht="19.5" hidden="1" customHeight="1" x14ac:dyDescent="0.25">
      <c r="A784" s="121"/>
      <c r="B784" s="121"/>
      <c r="C784" s="121"/>
      <c r="D784" s="121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0"/>
    </row>
    <row r="785" spans="1:21" ht="19.5" hidden="1" customHeight="1" x14ac:dyDescent="0.25">
      <c r="A785" s="121"/>
      <c r="B785" s="121"/>
      <c r="C785" s="121"/>
      <c r="D785" s="121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0"/>
    </row>
    <row r="786" spans="1:21" ht="19.5" hidden="1" customHeight="1" x14ac:dyDescent="0.25">
      <c r="A786" s="121"/>
      <c r="B786" s="121"/>
      <c r="C786" s="121"/>
      <c r="D786" s="121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0"/>
    </row>
    <row r="787" spans="1:21" ht="19.5" hidden="1" customHeight="1" x14ac:dyDescent="0.25">
      <c r="A787" s="121"/>
      <c r="B787" s="121"/>
      <c r="C787" s="121"/>
      <c r="D787" s="121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0"/>
    </row>
    <row r="788" spans="1:21" ht="19.5" hidden="1" customHeight="1" x14ac:dyDescent="0.25">
      <c r="A788" s="121"/>
      <c r="B788" s="121"/>
      <c r="C788" s="121"/>
      <c r="D788" s="121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0"/>
    </row>
    <row r="789" spans="1:21" ht="19.5" hidden="1" customHeight="1" x14ac:dyDescent="0.25">
      <c r="A789" s="121"/>
      <c r="B789" s="121"/>
      <c r="C789" s="121"/>
      <c r="D789" s="121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0"/>
    </row>
    <row r="790" spans="1:21" ht="19.5" hidden="1" customHeight="1" x14ac:dyDescent="0.25">
      <c r="A790" s="121"/>
      <c r="B790" s="121"/>
      <c r="C790" s="121"/>
      <c r="D790" s="121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0"/>
    </row>
    <row r="791" spans="1:21" ht="19.5" hidden="1" customHeight="1" x14ac:dyDescent="0.25">
      <c r="A791" s="121"/>
      <c r="B791" s="121"/>
      <c r="C791" s="121"/>
      <c r="D791" s="121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0"/>
    </row>
    <row r="792" spans="1:21" ht="19.5" hidden="1" customHeight="1" x14ac:dyDescent="0.25">
      <c r="A792" s="121"/>
      <c r="B792" s="121"/>
      <c r="C792" s="121"/>
      <c r="D792" s="121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0"/>
    </row>
    <row r="793" spans="1:21" ht="19.5" hidden="1" customHeight="1" x14ac:dyDescent="0.25">
      <c r="A793" s="121"/>
      <c r="B793" s="121"/>
      <c r="C793" s="121"/>
      <c r="D793" s="121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0"/>
    </row>
    <row r="794" spans="1:21" ht="19.5" hidden="1" customHeight="1" x14ac:dyDescent="0.25">
      <c r="A794" s="121"/>
      <c r="B794" s="121"/>
      <c r="C794" s="121"/>
      <c r="D794" s="121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0"/>
    </row>
    <row r="795" spans="1:21" ht="19.5" hidden="1" customHeight="1" x14ac:dyDescent="0.25">
      <c r="A795" s="121"/>
      <c r="B795" s="121"/>
      <c r="C795" s="121"/>
      <c r="D795" s="121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0"/>
    </row>
    <row r="796" spans="1:21" ht="19.5" hidden="1" customHeight="1" x14ac:dyDescent="0.25">
      <c r="A796" s="121"/>
      <c r="B796" s="121"/>
      <c r="C796" s="121"/>
      <c r="D796" s="121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0"/>
    </row>
    <row r="797" spans="1:21" ht="19.5" hidden="1" customHeight="1" x14ac:dyDescent="0.25">
      <c r="A797" s="121"/>
      <c r="B797" s="121"/>
      <c r="C797" s="121"/>
      <c r="D797" s="121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0"/>
    </row>
    <row r="798" spans="1:21" ht="19.5" hidden="1" customHeight="1" x14ac:dyDescent="0.25">
      <c r="A798" s="121"/>
      <c r="B798" s="121"/>
      <c r="C798" s="121"/>
      <c r="D798" s="121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0"/>
    </row>
    <row r="799" spans="1:21" ht="19.5" hidden="1" customHeight="1" x14ac:dyDescent="0.25">
      <c r="A799" s="121"/>
      <c r="B799" s="121"/>
      <c r="C799" s="121"/>
      <c r="D799" s="121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0"/>
    </row>
    <row r="800" spans="1:21" ht="19.5" hidden="1" customHeight="1" x14ac:dyDescent="0.25">
      <c r="A800" s="121"/>
      <c r="B800" s="121"/>
      <c r="C800" s="121"/>
      <c r="D800" s="121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0"/>
    </row>
    <row r="801" spans="1:21" ht="19.5" hidden="1" customHeight="1" x14ac:dyDescent="0.25">
      <c r="A801" s="121"/>
      <c r="B801" s="121"/>
      <c r="C801" s="121"/>
      <c r="D801" s="121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0"/>
    </row>
    <row r="802" spans="1:21" ht="19.5" hidden="1" customHeight="1" x14ac:dyDescent="0.25">
      <c r="A802" s="121"/>
      <c r="B802" s="121"/>
      <c r="C802" s="121"/>
      <c r="D802" s="121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0"/>
    </row>
    <row r="803" spans="1:21" ht="19.5" hidden="1" customHeight="1" x14ac:dyDescent="0.25">
      <c r="A803" s="121"/>
      <c r="B803" s="121"/>
      <c r="C803" s="121"/>
      <c r="D803" s="121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0"/>
    </row>
    <row r="804" spans="1:21" ht="19.5" hidden="1" customHeight="1" x14ac:dyDescent="0.25">
      <c r="A804" s="121"/>
      <c r="B804" s="121"/>
      <c r="C804" s="121"/>
      <c r="D804" s="121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0"/>
    </row>
    <row r="805" spans="1:21" ht="19.5" hidden="1" customHeight="1" x14ac:dyDescent="0.25">
      <c r="A805" s="121"/>
      <c r="B805" s="121"/>
      <c r="C805" s="121"/>
      <c r="D805" s="121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0"/>
    </row>
    <row r="806" spans="1:21" ht="19.5" hidden="1" customHeight="1" x14ac:dyDescent="0.25">
      <c r="A806" s="121"/>
      <c r="B806" s="121"/>
      <c r="C806" s="121"/>
      <c r="D806" s="121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0"/>
    </row>
    <row r="807" spans="1:21" ht="19.5" hidden="1" customHeight="1" x14ac:dyDescent="0.25">
      <c r="A807" s="121"/>
      <c r="B807" s="121"/>
      <c r="C807" s="121"/>
      <c r="D807" s="121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0"/>
    </row>
    <row r="808" spans="1:21" ht="19.5" hidden="1" customHeight="1" x14ac:dyDescent="0.25">
      <c r="A808" s="121"/>
      <c r="B808" s="121"/>
      <c r="C808" s="121"/>
      <c r="D808" s="121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0"/>
    </row>
    <row r="809" spans="1:21" ht="19.5" hidden="1" customHeight="1" x14ac:dyDescent="0.25">
      <c r="A809" s="121"/>
      <c r="B809" s="121"/>
      <c r="C809" s="121"/>
      <c r="D809" s="121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0"/>
    </row>
    <row r="810" spans="1:21" ht="19.5" hidden="1" customHeight="1" x14ac:dyDescent="0.25">
      <c r="A810" s="121"/>
      <c r="B810" s="121"/>
      <c r="C810" s="121"/>
      <c r="D810" s="121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0"/>
    </row>
    <row r="811" spans="1:21" ht="19.5" hidden="1" customHeight="1" x14ac:dyDescent="0.25">
      <c r="A811" s="121"/>
      <c r="B811" s="121"/>
      <c r="C811" s="121"/>
      <c r="D811" s="121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0"/>
    </row>
    <row r="812" spans="1:21" ht="19.5" hidden="1" customHeight="1" x14ac:dyDescent="0.25">
      <c r="A812" s="121"/>
      <c r="B812" s="121"/>
      <c r="C812" s="121"/>
      <c r="D812" s="121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0"/>
    </row>
    <row r="813" spans="1:21" ht="19.5" hidden="1" customHeight="1" x14ac:dyDescent="0.25">
      <c r="A813" s="121"/>
      <c r="B813" s="121"/>
      <c r="C813" s="121"/>
      <c r="D813" s="121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0"/>
    </row>
    <row r="814" spans="1:21" ht="19.5" hidden="1" customHeight="1" x14ac:dyDescent="0.25">
      <c r="A814" s="121"/>
      <c r="B814" s="121"/>
      <c r="C814" s="121"/>
      <c r="D814" s="121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0"/>
    </row>
    <row r="815" spans="1:21" ht="19.5" hidden="1" customHeight="1" x14ac:dyDescent="0.25">
      <c r="A815" s="121"/>
      <c r="B815" s="121"/>
      <c r="C815" s="121"/>
      <c r="D815" s="121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0"/>
    </row>
    <row r="816" spans="1:21" ht="19.5" hidden="1" customHeight="1" x14ac:dyDescent="0.25">
      <c r="A816" s="121"/>
      <c r="B816" s="121"/>
      <c r="C816" s="121"/>
      <c r="D816" s="121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0"/>
    </row>
    <row r="817" spans="1:21" ht="19.5" hidden="1" customHeight="1" x14ac:dyDescent="0.25">
      <c r="A817" s="121"/>
      <c r="B817" s="121"/>
      <c r="C817" s="121"/>
      <c r="D817" s="121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0"/>
    </row>
    <row r="818" spans="1:21" ht="19.5" hidden="1" customHeight="1" x14ac:dyDescent="0.25">
      <c r="A818" s="121"/>
      <c r="B818" s="121"/>
      <c r="C818" s="121"/>
      <c r="D818" s="121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0"/>
    </row>
    <row r="819" spans="1:21" ht="19.5" hidden="1" customHeight="1" x14ac:dyDescent="0.25">
      <c r="A819" s="121"/>
      <c r="B819" s="121"/>
      <c r="C819" s="121"/>
      <c r="D819" s="121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0"/>
    </row>
    <row r="820" spans="1:21" ht="19.5" hidden="1" customHeight="1" x14ac:dyDescent="0.25">
      <c r="A820" s="121"/>
      <c r="B820" s="121"/>
      <c r="C820" s="121"/>
      <c r="D820" s="121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0"/>
    </row>
    <row r="821" spans="1:21" ht="19.5" hidden="1" customHeight="1" x14ac:dyDescent="0.25">
      <c r="A821" s="121"/>
      <c r="B821" s="121"/>
      <c r="C821" s="121"/>
      <c r="D821" s="121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0"/>
    </row>
    <row r="822" spans="1:21" ht="19.5" hidden="1" customHeight="1" x14ac:dyDescent="0.25">
      <c r="A822" s="121"/>
      <c r="B822" s="121"/>
      <c r="C822" s="121"/>
      <c r="D822" s="121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0"/>
    </row>
    <row r="823" spans="1:21" ht="19.5" hidden="1" customHeight="1" x14ac:dyDescent="0.25">
      <c r="A823" s="121"/>
      <c r="B823" s="121"/>
      <c r="C823" s="121"/>
      <c r="D823" s="121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0"/>
    </row>
    <row r="824" spans="1:21" ht="19.5" hidden="1" customHeight="1" x14ac:dyDescent="0.25">
      <c r="A824" s="121"/>
      <c r="B824" s="121"/>
      <c r="C824" s="121"/>
      <c r="D824" s="121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0"/>
    </row>
    <row r="825" spans="1:21" ht="19.5" hidden="1" customHeight="1" x14ac:dyDescent="0.25">
      <c r="A825" s="121"/>
      <c r="B825" s="121"/>
      <c r="C825" s="121"/>
      <c r="D825" s="121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0"/>
    </row>
    <row r="826" spans="1:21" ht="19.5" hidden="1" customHeight="1" x14ac:dyDescent="0.25">
      <c r="A826" s="121"/>
      <c r="B826" s="121"/>
      <c r="C826" s="121"/>
      <c r="D826" s="121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0"/>
    </row>
    <row r="827" spans="1:21" ht="19.5" hidden="1" customHeight="1" x14ac:dyDescent="0.25">
      <c r="A827" s="121"/>
      <c r="B827" s="121"/>
      <c r="C827" s="121"/>
      <c r="D827" s="121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0"/>
    </row>
    <row r="828" spans="1:21" ht="19.5" hidden="1" customHeight="1" x14ac:dyDescent="0.25">
      <c r="A828" s="121"/>
      <c r="B828" s="121"/>
      <c r="C828" s="121"/>
      <c r="D828" s="121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0"/>
    </row>
    <row r="829" spans="1:21" ht="19.5" hidden="1" customHeight="1" x14ac:dyDescent="0.25">
      <c r="A829" s="121"/>
      <c r="B829" s="121"/>
      <c r="C829" s="121"/>
      <c r="D829" s="121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0"/>
    </row>
    <row r="830" spans="1:21" ht="19.5" hidden="1" customHeight="1" x14ac:dyDescent="0.25">
      <c r="A830" s="121"/>
      <c r="B830" s="121"/>
      <c r="C830" s="121"/>
      <c r="D830" s="121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0"/>
    </row>
    <row r="831" spans="1:21" ht="19.5" hidden="1" customHeight="1" x14ac:dyDescent="0.25">
      <c r="A831" s="121"/>
      <c r="B831" s="121"/>
      <c r="C831" s="121"/>
      <c r="D831" s="121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0"/>
    </row>
    <row r="832" spans="1:21" ht="19.5" hidden="1" customHeight="1" x14ac:dyDescent="0.25">
      <c r="A832" s="121"/>
      <c r="B832" s="121"/>
      <c r="C832" s="121"/>
      <c r="D832" s="121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0"/>
    </row>
    <row r="833" spans="1:21" ht="19.5" hidden="1" customHeight="1" x14ac:dyDescent="0.25">
      <c r="A833" s="121"/>
      <c r="B833" s="121"/>
      <c r="C833" s="121"/>
      <c r="D833" s="121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0"/>
    </row>
    <row r="834" spans="1:21" ht="19.5" hidden="1" customHeight="1" x14ac:dyDescent="0.25">
      <c r="A834" s="121"/>
      <c r="B834" s="121"/>
      <c r="C834" s="121"/>
      <c r="D834" s="121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0"/>
    </row>
    <row r="835" spans="1:21" ht="19.5" hidden="1" customHeight="1" x14ac:dyDescent="0.25">
      <c r="A835" s="121"/>
      <c r="B835" s="121"/>
      <c r="C835" s="121"/>
      <c r="D835" s="121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0"/>
    </row>
    <row r="836" spans="1:21" ht="19.5" hidden="1" customHeight="1" x14ac:dyDescent="0.25">
      <c r="A836" s="121"/>
      <c r="B836" s="121"/>
      <c r="C836" s="121"/>
      <c r="D836" s="121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0"/>
    </row>
    <row r="837" spans="1:21" ht="19.5" hidden="1" customHeight="1" x14ac:dyDescent="0.25">
      <c r="A837" s="121"/>
      <c r="B837" s="121"/>
      <c r="C837" s="121"/>
      <c r="D837" s="121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0"/>
    </row>
    <row r="838" spans="1:21" ht="19.5" hidden="1" customHeight="1" x14ac:dyDescent="0.25">
      <c r="A838" s="121"/>
      <c r="B838" s="121"/>
      <c r="C838" s="121"/>
      <c r="D838" s="121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0"/>
    </row>
    <row r="839" spans="1:21" ht="19.5" hidden="1" customHeight="1" x14ac:dyDescent="0.25">
      <c r="A839" s="121"/>
      <c r="B839" s="121"/>
      <c r="C839" s="121"/>
      <c r="D839" s="121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0"/>
    </row>
    <row r="840" spans="1:21" ht="19.5" hidden="1" customHeight="1" x14ac:dyDescent="0.25">
      <c r="A840" s="121"/>
      <c r="B840" s="121"/>
      <c r="C840" s="121"/>
      <c r="D840" s="121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0"/>
    </row>
    <row r="841" spans="1:21" ht="19.5" hidden="1" customHeight="1" x14ac:dyDescent="0.25">
      <c r="A841" s="121"/>
      <c r="B841" s="121"/>
      <c r="C841" s="121"/>
      <c r="D841" s="121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0"/>
    </row>
    <row r="842" spans="1:21" ht="19.5" hidden="1" customHeight="1" x14ac:dyDescent="0.25">
      <c r="A842" s="121"/>
      <c r="B842" s="121"/>
      <c r="C842" s="121"/>
      <c r="D842" s="121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0"/>
    </row>
    <row r="843" spans="1:21" ht="19.5" hidden="1" customHeight="1" x14ac:dyDescent="0.25">
      <c r="A843" s="121"/>
      <c r="B843" s="121"/>
      <c r="C843" s="121"/>
      <c r="D843" s="121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0"/>
    </row>
    <row r="844" spans="1:21" ht="19.5" hidden="1" customHeight="1" x14ac:dyDescent="0.25">
      <c r="A844" s="121"/>
      <c r="B844" s="121"/>
      <c r="C844" s="121"/>
      <c r="D844" s="121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0"/>
    </row>
    <row r="845" spans="1:21" ht="19.5" hidden="1" customHeight="1" x14ac:dyDescent="0.25">
      <c r="A845" s="121"/>
      <c r="B845" s="121"/>
      <c r="C845" s="121"/>
      <c r="D845" s="121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0"/>
    </row>
    <row r="846" spans="1:21" ht="19.5" hidden="1" customHeight="1" x14ac:dyDescent="0.25">
      <c r="A846" s="121"/>
      <c r="B846" s="121"/>
      <c r="C846" s="121"/>
      <c r="D846" s="121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0"/>
    </row>
    <row r="847" spans="1:21" ht="19.5" hidden="1" customHeight="1" x14ac:dyDescent="0.25">
      <c r="A847" s="121"/>
      <c r="B847" s="121"/>
      <c r="C847" s="121"/>
      <c r="D847" s="121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0"/>
    </row>
    <row r="848" spans="1:21" ht="19.5" hidden="1" customHeight="1" x14ac:dyDescent="0.25">
      <c r="A848" s="121"/>
      <c r="B848" s="121"/>
      <c r="C848" s="121"/>
      <c r="D848" s="121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0"/>
    </row>
    <row r="849" spans="1:21" ht="19.5" hidden="1" customHeight="1" x14ac:dyDescent="0.25">
      <c r="A849" s="121"/>
      <c r="B849" s="121"/>
      <c r="C849" s="121"/>
      <c r="D849" s="121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0"/>
    </row>
    <row r="850" spans="1:21" ht="19.5" hidden="1" customHeight="1" x14ac:dyDescent="0.25">
      <c r="A850" s="121"/>
      <c r="B850" s="121"/>
      <c r="C850" s="121"/>
      <c r="D850" s="121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0"/>
    </row>
    <row r="851" spans="1:21" ht="19.5" hidden="1" customHeight="1" x14ac:dyDescent="0.25">
      <c r="A851" s="121"/>
      <c r="B851" s="121"/>
      <c r="C851" s="121"/>
      <c r="D851" s="121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0"/>
    </row>
    <row r="852" spans="1:21" ht="19.5" hidden="1" customHeight="1" x14ac:dyDescent="0.25">
      <c r="A852" s="121"/>
      <c r="B852" s="121"/>
      <c r="C852" s="121"/>
      <c r="D852" s="121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0"/>
    </row>
    <row r="853" spans="1:21" ht="19.5" hidden="1" customHeight="1" x14ac:dyDescent="0.25">
      <c r="A853" s="121"/>
      <c r="B853" s="121"/>
      <c r="C853" s="121"/>
      <c r="D853" s="121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0"/>
    </row>
    <row r="854" spans="1:21" ht="19.5" hidden="1" customHeight="1" x14ac:dyDescent="0.25">
      <c r="A854" s="121"/>
      <c r="B854" s="121"/>
      <c r="C854" s="121"/>
      <c r="D854" s="121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0"/>
    </row>
    <row r="855" spans="1:21" ht="19.5" hidden="1" customHeight="1" x14ac:dyDescent="0.25">
      <c r="A855" s="121"/>
      <c r="B855" s="121"/>
      <c r="C855" s="121"/>
      <c r="D855" s="121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0"/>
    </row>
    <row r="856" spans="1:21" ht="19.5" hidden="1" customHeight="1" x14ac:dyDescent="0.25">
      <c r="A856" s="121"/>
      <c r="B856" s="121"/>
      <c r="C856" s="121"/>
      <c r="D856" s="121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0"/>
    </row>
    <row r="857" spans="1:21" ht="19.5" hidden="1" customHeight="1" x14ac:dyDescent="0.25">
      <c r="A857" s="121"/>
      <c r="B857" s="121"/>
      <c r="C857" s="121"/>
      <c r="D857" s="121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0"/>
    </row>
    <row r="858" spans="1:21" ht="19.5" hidden="1" customHeight="1" x14ac:dyDescent="0.25">
      <c r="A858" s="121"/>
      <c r="B858" s="121"/>
      <c r="C858" s="121"/>
      <c r="D858" s="121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0"/>
    </row>
    <row r="859" spans="1:21" ht="19.5" hidden="1" customHeight="1" x14ac:dyDescent="0.25">
      <c r="A859" s="121"/>
      <c r="B859" s="121"/>
      <c r="C859" s="121"/>
      <c r="D859" s="121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0"/>
    </row>
    <row r="860" spans="1:21" ht="19.5" hidden="1" customHeight="1" x14ac:dyDescent="0.25">
      <c r="A860" s="121"/>
      <c r="B860" s="121"/>
      <c r="C860" s="121"/>
      <c r="D860" s="121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0"/>
    </row>
    <row r="861" spans="1:21" ht="19.5" hidden="1" customHeight="1" x14ac:dyDescent="0.25">
      <c r="A861" s="121"/>
      <c r="B861" s="121"/>
      <c r="C861" s="121"/>
      <c r="D861" s="121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0"/>
    </row>
    <row r="862" spans="1:21" ht="19.5" hidden="1" customHeight="1" x14ac:dyDescent="0.25">
      <c r="A862" s="121"/>
      <c r="B862" s="121"/>
      <c r="C862" s="121"/>
      <c r="D862" s="121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0"/>
    </row>
    <row r="863" spans="1:21" ht="19.5" hidden="1" customHeight="1" x14ac:dyDescent="0.25">
      <c r="A863" s="121"/>
      <c r="B863" s="121"/>
      <c r="C863" s="121"/>
      <c r="D863" s="121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0"/>
    </row>
    <row r="864" spans="1:21" ht="19.5" hidden="1" customHeight="1" x14ac:dyDescent="0.25">
      <c r="A864" s="121"/>
      <c r="B864" s="121"/>
      <c r="C864" s="121"/>
      <c r="D864" s="121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0"/>
    </row>
    <row r="865" spans="1:21" ht="19.5" hidden="1" customHeight="1" x14ac:dyDescent="0.25">
      <c r="A865" s="121"/>
      <c r="B865" s="121"/>
      <c r="C865" s="121"/>
      <c r="D865" s="121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0"/>
    </row>
    <row r="866" spans="1:21" ht="19.5" hidden="1" customHeight="1" x14ac:dyDescent="0.25">
      <c r="A866" s="121"/>
      <c r="B866" s="121"/>
      <c r="C866" s="121"/>
      <c r="D866" s="121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0"/>
    </row>
    <row r="867" spans="1:21" ht="19.5" hidden="1" customHeight="1" x14ac:dyDescent="0.25">
      <c r="A867" s="121"/>
      <c r="B867" s="121"/>
      <c r="C867" s="121"/>
      <c r="D867" s="121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0"/>
    </row>
    <row r="868" spans="1:21" ht="19.5" hidden="1" customHeight="1" x14ac:dyDescent="0.25">
      <c r="A868" s="121"/>
      <c r="B868" s="121"/>
      <c r="C868" s="121"/>
      <c r="D868" s="121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0"/>
    </row>
    <row r="869" spans="1:21" ht="19.5" hidden="1" customHeight="1" x14ac:dyDescent="0.25">
      <c r="A869" s="121"/>
      <c r="B869" s="121"/>
      <c r="C869" s="121"/>
      <c r="D869" s="121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0"/>
    </row>
    <row r="870" spans="1:21" ht="19.5" hidden="1" customHeight="1" x14ac:dyDescent="0.25">
      <c r="A870" s="121"/>
      <c r="B870" s="121"/>
      <c r="C870" s="121"/>
      <c r="D870" s="121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0"/>
    </row>
    <row r="871" spans="1:21" ht="19.5" hidden="1" customHeight="1" x14ac:dyDescent="0.25">
      <c r="A871" s="121"/>
      <c r="B871" s="121"/>
      <c r="C871" s="121"/>
      <c r="D871" s="121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0"/>
    </row>
    <row r="872" spans="1:21" ht="19.5" hidden="1" customHeight="1" x14ac:dyDescent="0.25">
      <c r="A872" s="121"/>
      <c r="B872" s="121"/>
      <c r="C872" s="121"/>
      <c r="D872" s="121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0"/>
    </row>
    <row r="873" spans="1:21" ht="19.5" hidden="1" customHeight="1" x14ac:dyDescent="0.25">
      <c r="A873" s="121"/>
      <c r="B873" s="121"/>
      <c r="C873" s="121"/>
      <c r="D873" s="121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0"/>
    </row>
    <row r="874" spans="1:21" ht="19.5" hidden="1" customHeight="1" x14ac:dyDescent="0.25">
      <c r="A874" s="121"/>
      <c r="B874" s="121"/>
      <c r="C874" s="121"/>
      <c r="D874" s="121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0"/>
    </row>
    <row r="875" spans="1:21" ht="19.5" hidden="1" customHeight="1" x14ac:dyDescent="0.25">
      <c r="A875" s="121"/>
      <c r="B875" s="121"/>
      <c r="C875" s="121"/>
      <c r="D875" s="121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0"/>
    </row>
    <row r="876" spans="1:21" ht="19.5" hidden="1" customHeight="1" x14ac:dyDescent="0.25">
      <c r="A876" s="121"/>
      <c r="B876" s="121"/>
      <c r="C876" s="121"/>
      <c r="D876" s="121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0"/>
    </row>
    <row r="877" spans="1:21" ht="19.5" hidden="1" customHeight="1" x14ac:dyDescent="0.25">
      <c r="A877" s="121"/>
      <c r="B877" s="121"/>
      <c r="C877" s="121"/>
      <c r="D877" s="121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0"/>
    </row>
    <row r="878" spans="1:21" ht="19.5" hidden="1" customHeight="1" x14ac:dyDescent="0.25">
      <c r="A878" s="121"/>
      <c r="B878" s="121"/>
      <c r="C878" s="121"/>
      <c r="D878" s="121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0"/>
    </row>
    <row r="879" spans="1:21" ht="19.5" hidden="1" customHeight="1" x14ac:dyDescent="0.25">
      <c r="A879" s="121"/>
      <c r="B879" s="121"/>
      <c r="C879" s="121"/>
      <c r="D879" s="121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0"/>
    </row>
    <row r="880" spans="1:21" ht="19.5" hidden="1" customHeight="1" x14ac:dyDescent="0.25">
      <c r="A880" s="121"/>
      <c r="B880" s="121"/>
      <c r="C880" s="121"/>
      <c r="D880" s="121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0"/>
    </row>
    <row r="881" spans="1:21" ht="19.5" hidden="1" customHeight="1" x14ac:dyDescent="0.25">
      <c r="A881" s="121"/>
      <c r="B881" s="121"/>
      <c r="C881" s="121"/>
      <c r="D881" s="121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0"/>
    </row>
    <row r="882" spans="1:21" ht="19.5" hidden="1" customHeight="1" x14ac:dyDescent="0.25">
      <c r="A882" s="121"/>
      <c r="B882" s="121"/>
      <c r="C882" s="121"/>
      <c r="D882" s="121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0"/>
    </row>
    <row r="883" spans="1:21" ht="19.5" hidden="1" customHeight="1" x14ac:dyDescent="0.25">
      <c r="A883" s="121"/>
      <c r="B883" s="121"/>
      <c r="C883" s="121"/>
      <c r="D883" s="121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0"/>
    </row>
    <row r="884" spans="1:21" ht="19.5" hidden="1" customHeight="1" x14ac:dyDescent="0.25">
      <c r="A884" s="121"/>
      <c r="B884" s="121"/>
      <c r="C884" s="121"/>
      <c r="D884" s="121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0"/>
    </row>
    <row r="885" spans="1:21" ht="19.5" hidden="1" customHeight="1" x14ac:dyDescent="0.25">
      <c r="A885" s="121"/>
      <c r="B885" s="121"/>
      <c r="C885" s="121"/>
      <c r="D885" s="121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0"/>
    </row>
    <row r="886" spans="1:21" ht="19.5" hidden="1" customHeight="1" x14ac:dyDescent="0.25">
      <c r="A886" s="121"/>
      <c r="B886" s="121"/>
      <c r="C886" s="121"/>
      <c r="D886" s="121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0"/>
    </row>
    <row r="887" spans="1:21" ht="19.5" hidden="1" customHeight="1" x14ac:dyDescent="0.25">
      <c r="A887" s="121"/>
      <c r="B887" s="121"/>
      <c r="C887" s="121"/>
      <c r="D887" s="121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0"/>
    </row>
    <row r="888" spans="1:21" ht="19.5" hidden="1" customHeight="1" x14ac:dyDescent="0.25">
      <c r="A888" s="121"/>
      <c r="B888" s="121"/>
      <c r="C888" s="121"/>
      <c r="D888" s="121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0"/>
    </row>
    <row r="889" spans="1:21" ht="19.5" hidden="1" customHeight="1" x14ac:dyDescent="0.25">
      <c r="A889" s="121"/>
      <c r="B889" s="121"/>
      <c r="C889" s="121"/>
      <c r="D889" s="121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0"/>
    </row>
    <row r="890" spans="1:21" ht="19.5" hidden="1" customHeight="1" x14ac:dyDescent="0.25">
      <c r="A890" s="121"/>
      <c r="B890" s="121"/>
      <c r="C890" s="121"/>
      <c r="D890" s="121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0"/>
    </row>
    <row r="891" spans="1:21" ht="19.5" hidden="1" customHeight="1" x14ac:dyDescent="0.25">
      <c r="A891" s="121"/>
      <c r="B891" s="121"/>
      <c r="C891" s="121"/>
      <c r="D891" s="121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0"/>
    </row>
    <row r="892" spans="1:21" ht="19.5" hidden="1" customHeight="1" x14ac:dyDescent="0.25">
      <c r="A892" s="121"/>
      <c r="B892" s="121"/>
      <c r="C892" s="121"/>
      <c r="D892" s="121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0"/>
    </row>
    <row r="893" spans="1:21" ht="19.5" hidden="1" customHeight="1" x14ac:dyDescent="0.25">
      <c r="A893" s="121"/>
      <c r="B893" s="121"/>
      <c r="C893" s="121"/>
      <c r="D893" s="121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0"/>
    </row>
    <row r="894" spans="1:21" ht="19.5" hidden="1" customHeight="1" x14ac:dyDescent="0.25">
      <c r="A894" s="121"/>
      <c r="B894" s="121"/>
      <c r="C894" s="121"/>
      <c r="D894" s="121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0"/>
    </row>
    <row r="895" spans="1:21" ht="19.5" hidden="1" customHeight="1" x14ac:dyDescent="0.25">
      <c r="A895" s="121"/>
      <c r="B895" s="121"/>
      <c r="C895" s="121"/>
      <c r="D895" s="121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0"/>
    </row>
    <row r="896" spans="1:21" ht="19.5" hidden="1" customHeight="1" x14ac:dyDescent="0.25">
      <c r="A896" s="121"/>
      <c r="B896" s="121"/>
      <c r="C896" s="121"/>
      <c r="D896" s="121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0"/>
    </row>
    <row r="897" spans="1:21" ht="19.5" hidden="1" customHeight="1" x14ac:dyDescent="0.25">
      <c r="A897" s="121"/>
      <c r="B897" s="121"/>
      <c r="C897" s="121"/>
      <c r="D897" s="121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0"/>
    </row>
    <row r="898" spans="1:21" ht="19.5" hidden="1" customHeight="1" x14ac:dyDescent="0.25">
      <c r="A898" s="121"/>
      <c r="B898" s="121"/>
      <c r="C898" s="121"/>
      <c r="D898" s="121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0"/>
    </row>
    <row r="899" spans="1:21" ht="19.5" hidden="1" customHeight="1" x14ac:dyDescent="0.25">
      <c r="A899" s="121"/>
      <c r="B899" s="121"/>
      <c r="C899" s="121"/>
      <c r="D899" s="121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0"/>
    </row>
    <row r="900" spans="1:21" ht="19.5" hidden="1" customHeight="1" x14ac:dyDescent="0.25">
      <c r="A900" s="121"/>
      <c r="B900" s="121"/>
      <c r="C900" s="121"/>
      <c r="D900" s="121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0"/>
    </row>
    <row r="901" spans="1:21" ht="19.5" hidden="1" customHeight="1" x14ac:dyDescent="0.25">
      <c r="A901" s="121"/>
      <c r="B901" s="121"/>
      <c r="C901" s="121"/>
      <c r="D901" s="121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0"/>
    </row>
    <row r="902" spans="1:21" ht="19.5" hidden="1" customHeight="1" x14ac:dyDescent="0.25">
      <c r="A902" s="121"/>
      <c r="B902" s="121"/>
      <c r="C902" s="121"/>
      <c r="D902" s="121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0"/>
    </row>
    <row r="903" spans="1:21" ht="19.5" hidden="1" customHeight="1" x14ac:dyDescent="0.25">
      <c r="A903" s="121"/>
      <c r="B903" s="121"/>
      <c r="C903" s="121"/>
      <c r="D903" s="121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0"/>
    </row>
    <row r="904" spans="1:21" ht="19.5" hidden="1" customHeight="1" x14ac:dyDescent="0.25">
      <c r="A904" s="121"/>
      <c r="B904" s="121"/>
      <c r="C904" s="121"/>
      <c r="D904" s="121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0"/>
    </row>
    <row r="905" spans="1:21" ht="19.5" hidden="1" customHeight="1" x14ac:dyDescent="0.25">
      <c r="A905" s="121"/>
      <c r="B905" s="121"/>
      <c r="C905" s="121"/>
      <c r="D905" s="121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0"/>
    </row>
    <row r="906" spans="1:21" ht="19.5" hidden="1" customHeight="1" x14ac:dyDescent="0.25">
      <c r="A906" s="121"/>
      <c r="B906" s="121"/>
      <c r="C906" s="121"/>
      <c r="D906" s="121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0"/>
    </row>
    <row r="907" spans="1:21" ht="19.5" hidden="1" customHeight="1" x14ac:dyDescent="0.25">
      <c r="A907" s="121"/>
      <c r="B907" s="121"/>
      <c r="C907" s="121"/>
      <c r="D907" s="121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0"/>
    </row>
    <row r="908" spans="1:21" ht="19.5" hidden="1" customHeight="1" x14ac:dyDescent="0.25">
      <c r="A908" s="121"/>
      <c r="B908" s="121"/>
      <c r="C908" s="121"/>
      <c r="D908" s="121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0"/>
    </row>
    <row r="909" spans="1:21" ht="19.5" hidden="1" customHeight="1" x14ac:dyDescent="0.25">
      <c r="A909" s="121"/>
      <c r="B909" s="121"/>
      <c r="C909" s="121"/>
      <c r="D909" s="121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0"/>
    </row>
    <row r="910" spans="1:21" ht="19.5" hidden="1" customHeight="1" x14ac:dyDescent="0.25">
      <c r="A910" s="121"/>
      <c r="B910" s="121"/>
      <c r="C910" s="121"/>
      <c r="D910" s="121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0"/>
    </row>
    <row r="911" spans="1:21" ht="19.5" hidden="1" customHeight="1" x14ac:dyDescent="0.25">
      <c r="A911" s="121"/>
      <c r="B911" s="121"/>
      <c r="C911" s="121"/>
      <c r="D911" s="121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0"/>
    </row>
    <row r="912" spans="1:21" ht="19.5" hidden="1" customHeight="1" x14ac:dyDescent="0.25">
      <c r="A912" s="121"/>
      <c r="B912" s="121"/>
      <c r="C912" s="121"/>
      <c r="D912" s="121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0"/>
    </row>
    <row r="913" spans="1:21" ht="19.5" hidden="1" customHeight="1" x14ac:dyDescent="0.25">
      <c r="A913" s="121"/>
      <c r="B913" s="121"/>
      <c r="C913" s="121"/>
      <c r="D913" s="121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0"/>
    </row>
    <row r="914" spans="1:21" ht="19.5" hidden="1" customHeight="1" x14ac:dyDescent="0.25">
      <c r="A914" s="121"/>
      <c r="B914" s="121"/>
      <c r="C914" s="121"/>
      <c r="D914" s="121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0"/>
    </row>
    <row r="915" spans="1:21" ht="19.5" hidden="1" customHeight="1" x14ac:dyDescent="0.25">
      <c r="A915" s="121"/>
      <c r="B915" s="121"/>
      <c r="C915" s="121"/>
      <c r="D915" s="121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0"/>
    </row>
    <row r="916" spans="1:21" ht="19.5" hidden="1" customHeight="1" x14ac:dyDescent="0.25">
      <c r="A916" s="121"/>
      <c r="B916" s="121"/>
      <c r="C916" s="121"/>
      <c r="D916" s="121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0"/>
    </row>
    <row r="917" spans="1:21" ht="19.5" hidden="1" customHeight="1" x14ac:dyDescent="0.25">
      <c r="A917" s="121"/>
      <c r="B917" s="121"/>
      <c r="C917" s="121"/>
      <c r="D917" s="121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0"/>
    </row>
    <row r="918" spans="1:21" ht="19.5" hidden="1" customHeight="1" x14ac:dyDescent="0.25">
      <c r="A918" s="121"/>
      <c r="B918" s="121"/>
      <c r="C918" s="121"/>
      <c r="D918" s="121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0"/>
    </row>
    <row r="919" spans="1:21" ht="19.5" hidden="1" customHeight="1" x14ac:dyDescent="0.25">
      <c r="A919" s="121"/>
      <c r="B919" s="121"/>
      <c r="C919" s="121"/>
      <c r="D919" s="121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0"/>
    </row>
    <row r="920" spans="1:21" ht="19.5" hidden="1" customHeight="1" x14ac:dyDescent="0.25">
      <c r="A920" s="121"/>
      <c r="B920" s="121"/>
      <c r="C920" s="121"/>
      <c r="D920" s="121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0"/>
    </row>
    <row r="921" spans="1:21" ht="19.5" hidden="1" customHeight="1" x14ac:dyDescent="0.25">
      <c r="A921" s="121"/>
      <c r="B921" s="121"/>
      <c r="C921" s="121"/>
      <c r="D921" s="121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0"/>
    </row>
    <row r="922" spans="1:21" ht="19.5" hidden="1" customHeight="1" x14ac:dyDescent="0.25">
      <c r="A922" s="121"/>
      <c r="B922" s="121"/>
      <c r="C922" s="121"/>
      <c r="D922" s="121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0"/>
    </row>
    <row r="923" spans="1:21" ht="19.5" hidden="1" customHeight="1" x14ac:dyDescent="0.25">
      <c r="A923" s="121"/>
      <c r="B923" s="121"/>
      <c r="C923" s="121"/>
      <c r="D923" s="121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0"/>
    </row>
    <row r="924" spans="1:21" ht="19.5" hidden="1" customHeight="1" x14ac:dyDescent="0.25">
      <c r="A924" s="121"/>
      <c r="B924" s="121"/>
      <c r="C924" s="121"/>
      <c r="D924" s="121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0"/>
    </row>
    <row r="925" spans="1:21" ht="19.5" hidden="1" customHeight="1" x14ac:dyDescent="0.25">
      <c r="A925" s="121"/>
      <c r="B925" s="121"/>
      <c r="C925" s="121"/>
      <c r="D925" s="121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0"/>
    </row>
    <row r="926" spans="1:21" ht="19.5" hidden="1" customHeight="1" x14ac:dyDescent="0.25">
      <c r="A926" s="121"/>
      <c r="B926" s="121"/>
      <c r="C926" s="121"/>
      <c r="D926" s="121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0"/>
    </row>
    <row r="927" spans="1:21" ht="19.5" hidden="1" customHeight="1" x14ac:dyDescent="0.25">
      <c r="A927" s="121"/>
      <c r="B927" s="121"/>
      <c r="C927" s="121"/>
      <c r="D927" s="121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0"/>
    </row>
    <row r="928" spans="1:21" ht="19.5" hidden="1" customHeight="1" x14ac:dyDescent="0.25">
      <c r="A928" s="121"/>
      <c r="B928" s="121"/>
      <c r="C928" s="121"/>
      <c r="D928" s="121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0"/>
    </row>
    <row r="929" spans="1:21" ht="19.5" hidden="1" customHeight="1" x14ac:dyDescent="0.25">
      <c r="A929" s="121"/>
      <c r="B929" s="121"/>
      <c r="C929" s="121"/>
      <c r="D929" s="121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0"/>
    </row>
    <row r="930" spans="1:21" ht="19.5" hidden="1" customHeight="1" x14ac:dyDescent="0.25">
      <c r="A930" s="121"/>
      <c r="B930" s="121"/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0"/>
    </row>
    <row r="931" spans="1:21" ht="19.5" hidden="1" customHeight="1" x14ac:dyDescent="0.25">
      <c r="A931" s="121"/>
      <c r="B931" s="121"/>
      <c r="C931" s="121"/>
      <c r="D931" s="121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0"/>
    </row>
    <row r="932" spans="1:21" ht="19.5" hidden="1" customHeight="1" x14ac:dyDescent="0.25">
      <c r="A932" s="121"/>
      <c r="B932" s="121"/>
      <c r="C932" s="121"/>
      <c r="D932" s="121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0"/>
    </row>
    <row r="933" spans="1:21" ht="19.5" hidden="1" customHeight="1" x14ac:dyDescent="0.25">
      <c r="A933" s="121"/>
      <c r="B933" s="121"/>
      <c r="C933" s="121"/>
      <c r="D933" s="121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0"/>
    </row>
    <row r="934" spans="1:21" ht="19.5" hidden="1" customHeight="1" x14ac:dyDescent="0.25">
      <c r="A934" s="121"/>
      <c r="B934" s="121"/>
      <c r="C934" s="121"/>
      <c r="D934" s="121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0"/>
    </row>
    <row r="935" spans="1:21" ht="19.5" hidden="1" customHeight="1" x14ac:dyDescent="0.25">
      <c r="A935" s="121"/>
      <c r="B935" s="121"/>
      <c r="C935" s="121"/>
      <c r="D935" s="121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0"/>
    </row>
    <row r="936" spans="1:21" ht="19.5" hidden="1" customHeight="1" x14ac:dyDescent="0.25">
      <c r="A936" s="121"/>
      <c r="B936" s="121"/>
      <c r="C936" s="121"/>
      <c r="D936" s="121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0"/>
    </row>
    <row r="937" spans="1:21" ht="19.5" hidden="1" customHeight="1" x14ac:dyDescent="0.25">
      <c r="A937" s="121"/>
      <c r="B937" s="121"/>
      <c r="C937" s="121"/>
      <c r="D937" s="121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0"/>
    </row>
    <row r="938" spans="1:21" ht="19.5" hidden="1" customHeight="1" x14ac:dyDescent="0.25">
      <c r="A938" s="121"/>
      <c r="B938" s="121"/>
      <c r="C938" s="121"/>
      <c r="D938" s="121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0"/>
    </row>
    <row r="939" spans="1:21" ht="19.5" hidden="1" customHeight="1" x14ac:dyDescent="0.25">
      <c r="A939" s="121"/>
      <c r="B939" s="121"/>
      <c r="C939" s="121"/>
      <c r="D939" s="121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0"/>
    </row>
    <row r="940" spans="1:21" ht="19.5" hidden="1" customHeight="1" x14ac:dyDescent="0.25">
      <c r="A940" s="121"/>
      <c r="B940" s="121"/>
      <c r="C940" s="121"/>
      <c r="D940" s="121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0"/>
    </row>
    <row r="941" spans="1:21" ht="19.5" hidden="1" customHeight="1" x14ac:dyDescent="0.25">
      <c r="A941" s="121"/>
      <c r="B941" s="121"/>
      <c r="C941" s="121"/>
      <c r="D941" s="121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0"/>
    </row>
    <row r="942" spans="1:21" ht="19.5" hidden="1" customHeight="1" x14ac:dyDescent="0.25">
      <c r="A942" s="121"/>
      <c r="B942" s="121"/>
      <c r="C942" s="121"/>
      <c r="D942" s="121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0"/>
    </row>
    <row r="943" spans="1:21" ht="19.5" hidden="1" customHeight="1" x14ac:dyDescent="0.25">
      <c r="A943" s="121"/>
      <c r="B943" s="121"/>
      <c r="C943" s="121"/>
      <c r="D943" s="121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0"/>
    </row>
    <row r="944" spans="1:21" ht="19.5" hidden="1" customHeight="1" x14ac:dyDescent="0.25">
      <c r="A944" s="121"/>
      <c r="B944" s="121"/>
      <c r="C944" s="121"/>
      <c r="D944" s="121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0"/>
    </row>
    <row r="945" spans="1:21" ht="19.5" hidden="1" customHeight="1" x14ac:dyDescent="0.25">
      <c r="A945" s="121"/>
      <c r="B945" s="121"/>
      <c r="C945" s="121"/>
      <c r="D945" s="121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0"/>
    </row>
    <row r="946" spans="1:21" ht="19.5" hidden="1" customHeight="1" x14ac:dyDescent="0.25">
      <c r="A946" s="121"/>
      <c r="B946" s="121"/>
      <c r="C946" s="121"/>
      <c r="D946" s="121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0"/>
    </row>
    <row r="947" spans="1:21" ht="19.5" hidden="1" customHeight="1" x14ac:dyDescent="0.25">
      <c r="A947" s="121"/>
      <c r="B947" s="121"/>
      <c r="C947" s="121"/>
      <c r="D947" s="121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0"/>
    </row>
    <row r="948" spans="1:21" ht="19.5" hidden="1" customHeight="1" x14ac:dyDescent="0.25">
      <c r="A948" s="121"/>
      <c r="B948" s="121"/>
      <c r="C948" s="121"/>
      <c r="D948" s="121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0"/>
    </row>
    <row r="949" spans="1:21" ht="19.5" hidden="1" customHeight="1" x14ac:dyDescent="0.25">
      <c r="A949" s="121"/>
      <c r="B949" s="121"/>
      <c r="C949" s="121"/>
      <c r="D949" s="121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0"/>
    </row>
    <row r="950" spans="1:21" ht="19.5" hidden="1" customHeight="1" x14ac:dyDescent="0.25">
      <c r="A950" s="121"/>
      <c r="B950" s="121"/>
      <c r="C950" s="121"/>
      <c r="D950" s="121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0"/>
    </row>
    <row r="951" spans="1:21" ht="19.5" hidden="1" customHeight="1" x14ac:dyDescent="0.25">
      <c r="A951" s="121"/>
      <c r="B951" s="121"/>
      <c r="C951" s="121"/>
      <c r="D951" s="121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0"/>
    </row>
    <row r="952" spans="1:21" ht="19.5" hidden="1" customHeight="1" x14ac:dyDescent="0.25">
      <c r="A952" s="121"/>
      <c r="B952" s="121"/>
      <c r="C952" s="121"/>
      <c r="D952" s="121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0"/>
    </row>
    <row r="953" spans="1:21" ht="19.5" hidden="1" customHeight="1" x14ac:dyDescent="0.25">
      <c r="A953" s="121"/>
      <c r="B953" s="121"/>
      <c r="C953" s="121"/>
      <c r="D953" s="121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0"/>
    </row>
    <row r="954" spans="1:21" ht="19.5" hidden="1" customHeight="1" x14ac:dyDescent="0.25">
      <c r="A954" s="121"/>
      <c r="B954" s="121"/>
      <c r="C954" s="121"/>
      <c r="D954" s="121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0"/>
    </row>
    <row r="955" spans="1:21" ht="19.5" hidden="1" customHeight="1" x14ac:dyDescent="0.25">
      <c r="A955" s="121"/>
      <c r="B955" s="121"/>
      <c r="C955" s="121"/>
      <c r="D955" s="121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0"/>
    </row>
    <row r="956" spans="1:21" ht="19.5" hidden="1" customHeight="1" x14ac:dyDescent="0.25">
      <c r="A956" s="121"/>
      <c r="B956" s="121"/>
      <c r="C956" s="121"/>
      <c r="D956" s="121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0"/>
    </row>
    <row r="957" spans="1:21" ht="19.5" hidden="1" customHeight="1" x14ac:dyDescent="0.25">
      <c r="A957" s="121"/>
      <c r="B957" s="121"/>
      <c r="C957" s="121"/>
      <c r="D957" s="121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0"/>
    </row>
    <row r="958" spans="1:21" ht="19.5" hidden="1" customHeight="1" x14ac:dyDescent="0.25">
      <c r="A958" s="121"/>
      <c r="B958" s="121"/>
      <c r="C958" s="121"/>
      <c r="D958" s="121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0"/>
    </row>
    <row r="959" spans="1:21" ht="19.5" hidden="1" customHeight="1" x14ac:dyDescent="0.25">
      <c r="A959" s="121"/>
      <c r="B959" s="121"/>
      <c r="C959" s="121"/>
      <c r="D959" s="121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0"/>
    </row>
    <row r="960" spans="1:21" ht="19.5" hidden="1" customHeight="1" x14ac:dyDescent="0.25">
      <c r="A960" s="121"/>
      <c r="B960" s="121"/>
      <c r="C960" s="121"/>
      <c r="D960" s="121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0"/>
    </row>
    <row r="961" spans="1:21" ht="19.5" hidden="1" customHeight="1" x14ac:dyDescent="0.25">
      <c r="A961" s="121"/>
      <c r="B961" s="121"/>
      <c r="C961" s="121"/>
      <c r="D961" s="121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0"/>
    </row>
    <row r="962" spans="1:21" ht="19.5" hidden="1" customHeight="1" x14ac:dyDescent="0.25">
      <c r="A962" s="121"/>
      <c r="B962" s="121"/>
      <c r="C962" s="121"/>
      <c r="D962" s="121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0"/>
    </row>
    <row r="963" spans="1:21" ht="19.5" hidden="1" customHeight="1" x14ac:dyDescent="0.25">
      <c r="A963" s="121"/>
      <c r="B963" s="121"/>
      <c r="C963" s="121"/>
      <c r="D963" s="121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0"/>
    </row>
    <row r="964" spans="1:21" ht="19.5" hidden="1" customHeight="1" x14ac:dyDescent="0.25">
      <c r="A964" s="121"/>
      <c r="B964" s="121"/>
      <c r="C964" s="121"/>
      <c r="D964" s="121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0"/>
    </row>
    <row r="965" spans="1:21" ht="19.5" hidden="1" customHeight="1" x14ac:dyDescent="0.25">
      <c r="A965" s="121"/>
      <c r="B965" s="121"/>
      <c r="C965" s="121"/>
      <c r="D965" s="121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0"/>
    </row>
    <row r="966" spans="1:21" ht="19.5" hidden="1" customHeight="1" x14ac:dyDescent="0.25">
      <c r="A966" s="121"/>
      <c r="B966" s="121"/>
      <c r="C966" s="121"/>
      <c r="D966" s="121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0"/>
    </row>
    <row r="967" spans="1:21" ht="19.5" hidden="1" customHeight="1" x14ac:dyDescent="0.25">
      <c r="A967" s="121"/>
      <c r="B967" s="121"/>
      <c r="C967" s="121"/>
      <c r="D967" s="121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0"/>
    </row>
    <row r="968" spans="1:21" ht="19.5" hidden="1" customHeight="1" x14ac:dyDescent="0.25">
      <c r="A968" s="121"/>
      <c r="B968" s="121"/>
      <c r="C968" s="121"/>
      <c r="D968" s="121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0"/>
    </row>
    <row r="969" spans="1:21" ht="19.5" hidden="1" customHeight="1" x14ac:dyDescent="0.25">
      <c r="A969" s="121"/>
      <c r="B969" s="121"/>
      <c r="C969" s="121"/>
      <c r="D969" s="121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0"/>
    </row>
    <row r="970" spans="1:21" ht="19.5" hidden="1" customHeight="1" x14ac:dyDescent="0.25">
      <c r="A970" s="121"/>
      <c r="B970" s="121"/>
      <c r="C970" s="121"/>
      <c r="D970" s="121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0"/>
    </row>
    <row r="971" spans="1:21" ht="19.5" hidden="1" customHeight="1" x14ac:dyDescent="0.25">
      <c r="A971" s="121"/>
      <c r="B971" s="121"/>
      <c r="C971" s="121"/>
      <c r="D971" s="121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0"/>
    </row>
    <row r="972" spans="1:21" ht="19.5" hidden="1" customHeight="1" x14ac:dyDescent="0.25">
      <c r="A972" s="121"/>
      <c r="B972" s="121"/>
      <c r="C972" s="121"/>
      <c r="D972" s="121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0"/>
    </row>
    <row r="973" spans="1:21" ht="19.5" hidden="1" customHeight="1" x14ac:dyDescent="0.25">
      <c r="A973" s="121"/>
      <c r="B973" s="121"/>
      <c r="C973" s="121"/>
      <c r="D973" s="121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0"/>
    </row>
    <row r="974" spans="1:21" ht="19.5" hidden="1" customHeight="1" x14ac:dyDescent="0.25">
      <c r="A974" s="121"/>
      <c r="B974" s="121"/>
      <c r="C974" s="121"/>
      <c r="D974" s="121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0"/>
    </row>
    <row r="975" spans="1:21" ht="19.5" hidden="1" customHeight="1" x14ac:dyDescent="0.25">
      <c r="A975" s="121"/>
      <c r="B975" s="121"/>
      <c r="C975" s="121"/>
      <c r="D975" s="121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0"/>
    </row>
    <row r="976" spans="1:21" ht="19.5" hidden="1" customHeight="1" x14ac:dyDescent="0.25">
      <c r="A976" s="121"/>
      <c r="B976" s="121"/>
      <c r="C976" s="121"/>
      <c r="D976" s="121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0"/>
    </row>
    <row r="977" spans="1:21" ht="19.5" hidden="1" customHeight="1" x14ac:dyDescent="0.25">
      <c r="A977" s="121"/>
      <c r="B977" s="121"/>
      <c r="C977" s="121"/>
      <c r="D977" s="121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0"/>
    </row>
    <row r="978" spans="1:21" ht="19.5" hidden="1" customHeight="1" x14ac:dyDescent="0.25">
      <c r="A978" s="121"/>
      <c r="B978" s="121"/>
      <c r="C978" s="121"/>
      <c r="D978" s="121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0"/>
    </row>
    <row r="979" spans="1:21" ht="19.5" hidden="1" customHeight="1" x14ac:dyDescent="0.25">
      <c r="A979" s="121"/>
      <c r="B979" s="121"/>
      <c r="C979" s="121"/>
      <c r="D979" s="121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0"/>
    </row>
    <row r="980" spans="1:21" ht="19.5" hidden="1" customHeight="1" x14ac:dyDescent="0.25">
      <c r="A980" s="121"/>
      <c r="B980" s="121"/>
      <c r="C980" s="121"/>
      <c r="D980" s="121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0"/>
    </row>
    <row r="981" spans="1:21" ht="19.5" hidden="1" customHeight="1" x14ac:dyDescent="0.25">
      <c r="A981" s="121"/>
      <c r="B981" s="121"/>
      <c r="C981" s="121"/>
      <c r="D981" s="121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0"/>
    </row>
    <row r="982" spans="1:21" ht="19.5" hidden="1" customHeight="1" x14ac:dyDescent="0.25">
      <c r="A982" s="121"/>
      <c r="B982" s="121"/>
      <c r="C982" s="121"/>
      <c r="D982" s="121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0"/>
    </row>
    <row r="983" spans="1:21" ht="19.5" hidden="1" customHeight="1" x14ac:dyDescent="0.25">
      <c r="A983" s="121"/>
      <c r="B983" s="121"/>
      <c r="C983" s="121"/>
      <c r="D983" s="121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0"/>
    </row>
    <row r="984" spans="1:21" ht="19.5" hidden="1" customHeight="1" x14ac:dyDescent="0.25">
      <c r="A984" s="121"/>
      <c r="B984" s="121"/>
      <c r="C984" s="121"/>
      <c r="D984" s="121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0"/>
    </row>
    <row r="985" spans="1:21" ht="19.5" hidden="1" customHeight="1" x14ac:dyDescent="0.25">
      <c r="A985" s="121"/>
      <c r="B985" s="121"/>
      <c r="C985" s="121"/>
      <c r="D985" s="121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0"/>
    </row>
    <row r="986" spans="1:21" ht="19.5" hidden="1" customHeight="1" x14ac:dyDescent="0.25">
      <c r="A986" s="121"/>
      <c r="B986" s="121"/>
      <c r="C986" s="121"/>
      <c r="D986" s="121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0"/>
    </row>
    <row r="987" spans="1:21" ht="19.5" hidden="1" customHeight="1" x14ac:dyDescent="0.25">
      <c r="A987" s="121"/>
      <c r="B987" s="121"/>
      <c r="C987" s="121"/>
      <c r="D987" s="121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0"/>
    </row>
    <row r="988" spans="1:21" ht="19.5" hidden="1" customHeight="1" x14ac:dyDescent="0.25">
      <c r="A988" s="121"/>
      <c r="B988" s="121"/>
      <c r="C988" s="121"/>
      <c r="D988" s="121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0"/>
    </row>
    <row r="989" spans="1:21" ht="19.5" hidden="1" customHeight="1" x14ac:dyDescent="0.25">
      <c r="A989" s="121"/>
      <c r="B989" s="121"/>
      <c r="C989" s="121"/>
      <c r="D989" s="121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0"/>
    </row>
    <row r="990" spans="1:21" ht="19.5" hidden="1" customHeight="1" x14ac:dyDescent="0.25">
      <c r="A990" s="121"/>
      <c r="B990" s="121"/>
      <c r="C990" s="121"/>
      <c r="D990" s="121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0"/>
    </row>
    <row r="991" spans="1:21" ht="19.5" hidden="1" customHeight="1" x14ac:dyDescent="0.25">
      <c r="A991" s="121"/>
      <c r="B991" s="121"/>
      <c r="C991" s="121"/>
      <c r="D991" s="121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0"/>
    </row>
    <row r="992" spans="1:21" ht="19.5" hidden="1" customHeight="1" x14ac:dyDescent="0.25">
      <c r="A992" s="121"/>
      <c r="B992" s="121"/>
      <c r="C992" s="121"/>
      <c r="D992" s="121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0"/>
    </row>
    <row r="993" spans="1:21" ht="19.5" hidden="1" customHeight="1" x14ac:dyDescent="0.25">
      <c r="A993" s="121"/>
      <c r="B993" s="121"/>
      <c r="C993" s="121"/>
      <c r="D993" s="121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0"/>
    </row>
    <row r="994" spans="1:21" ht="19.5" hidden="1" customHeight="1" x14ac:dyDescent="0.25">
      <c r="A994" s="121"/>
      <c r="B994" s="121"/>
      <c r="C994" s="121"/>
      <c r="D994" s="121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0"/>
    </row>
    <row r="995" spans="1:21" ht="19.5" hidden="1" customHeight="1" x14ac:dyDescent="0.25">
      <c r="A995" s="121"/>
      <c r="B995" s="121"/>
      <c r="C995" s="121"/>
      <c r="D995" s="121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0"/>
    </row>
    <row r="996" spans="1:21" ht="19.5" hidden="1" customHeight="1" x14ac:dyDescent="0.25">
      <c r="A996" s="121"/>
      <c r="B996" s="121"/>
      <c r="C996" s="121"/>
      <c r="D996" s="121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0"/>
    </row>
    <row r="997" spans="1:21" ht="19.5" hidden="1" customHeight="1" x14ac:dyDescent="0.25">
      <c r="A997" s="121"/>
      <c r="B997" s="121"/>
      <c r="C997" s="121"/>
      <c r="D997" s="121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0"/>
    </row>
    <row r="998" spans="1:21" ht="19.5" hidden="1" customHeight="1" x14ac:dyDescent="0.25">
      <c r="A998" s="121"/>
      <c r="B998" s="121"/>
      <c r="C998" s="121"/>
      <c r="D998" s="121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0"/>
    </row>
    <row r="999" spans="1:21" ht="19.5" hidden="1" customHeight="1" x14ac:dyDescent="0.25">
      <c r="A999" s="121"/>
      <c r="B999" s="121"/>
      <c r="C999" s="121"/>
      <c r="D999" s="121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0"/>
    </row>
    <row r="1000" spans="1:21" ht="19.5" hidden="1" customHeight="1" x14ac:dyDescent="0.25">
      <c r="A1000" s="121"/>
      <c r="B1000" s="121"/>
      <c r="C1000" s="121"/>
      <c r="D1000" s="121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0"/>
    </row>
    <row r="1001" spans="1:21" ht="19.5" hidden="1" customHeight="1" x14ac:dyDescent="0.25">
      <c r="A1001" s="121"/>
      <c r="B1001" s="121"/>
      <c r="C1001" s="121"/>
      <c r="D1001" s="121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0"/>
    </row>
    <row r="1002" spans="1:21" ht="19.5" hidden="1" customHeight="1" x14ac:dyDescent="0.25">
      <c r="A1002" s="121"/>
      <c r="B1002" s="121"/>
      <c r="C1002" s="121"/>
      <c r="D1002" s="121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0"/>
    </row>
    <row r="1003" spans="1:21" ht="19.5" hidden="1" customHeight="1" x14ac:dyDescent="0.25">
      <c r="A1003" s="121"/>
      <c r="B1003" s="121"/>
      <c r="C1003" s="121"/>
      <c r="D1003" s="121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0"/>
    </row>
    <row r="1004" spans="1:21" ht="19.5" hidden="1" customHeight="1" x14ac:dyDescent="0.25">
      <c r="A1004" s="121"/>
      <c r="B1004" s="121"/>
      <c r="C1004" s="121"/>
      <c r="D1004" s="121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0"/>
    </row>
    <row r="1005" spans="1:21" ht="19.5" hidden="1" customHeight="1" x14ac:dyDescent="0.25">
      <c r="A1005" s="121"/>
      <c r="B1005" s="121"/>
      <c r="C1005" s="121"/>
      <c r="D1005" s="121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0"/>
    </row>
    <row r="1006" spans="1:21" ht="19.5" hidden="1" customHeight="1" x14ac:dyDescent="0.25">
      <c r="A1006" s="121"/>
      <c r="B1006" s="121"/>
      <c r="C1006" s="121"/>
      <c r="D1006" s="121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0"/>
    </row>
    <row r="1007" spans="1:21" ht="19.5" hidden="1" customHeight="1" x14ac:dyDescent="0.25">
      <c r="A1007" s="121"/>
      <c r="B1007" s="121"/>
      <c r="C1007" s="121"/>
      <c r="D1007" s="121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0"/>
    </row>
    <row r="1008" spans="1:21" ht="19.5" hidden="1" customHeight="1" x14ac:dyDescent="0.25">
      <c r="A1008" s="121"/>
      <c r="B1008" s="121"/>
      <c r="C1008" s="121"/>
      <c r="D1008" s="121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0"/>
    </row>
    <row r="1009" spans="1:21" ht="19.5" hidden="1" customHeight="1" x14ac:dyDescent="0.25">
      <c r="A1009" s="121"/>
      <c r="B1009" s="121"/>
      <c r="C1009" s="121"/>
      <c r="D1009" s="121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0"/>
    </row>
    <row r="1010" spans="1:21" ht="19.5" hidden="1" customHeight="1" x14ac:dyDescent="0.25">
      <c r="A1010" s="121"/>
      <c r="B1010" s="121"/>
      <c r="C1010" s="121"/>
      <c r="D1010" s="121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0"/>
    </row>
    <row r="1011" spans="1:21" ht="19.5" hidden="1" customHeight="1" x14ac:dyDescent="0.25">
      <c r="A1011" s="121"/>
      <c r="B1011" s="121"/>
      <c r="C1011" s="121"/>
      <c r="D1011" s="121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0"/>
    </row>
    <row r="1012" spans="1:21" ht="15" customHeight="1" x14ac:dyDescent="0.2"/>
  </sheetData>
  <sheetProtection algorithmName="SHA-512" hashValue="sbJ2SSEJtSCblvpAUZ2avpVtodFCY7gn10ou+B7GniN9QY3E70lkEkqZkUw8QocOYC+E44KZBbstXlidGqlDgw==" saltValue="5NS8ZFzTLD5vwvqgSKLQUg==" spinCount="100000" sheet="1" objects="1" scenarios="1"/>
  <dataConsolidate/>
  <mergeCells count="67">
    <mergeCell ref="A52:T52"/>
    <mergeCell ref="A65:B65"/>
    <mergeCell ref="A66:B66"/>
    <mergeCell ref="A54:T54"/>
    <mergeCell ref="A56:T56"/>
    <mergeCell ref="A53:T53"/>
    <mergeCell ref="A63:B63"/>
    <mergeCell ref="A64:B64"/>
    <mergeCell ref="A55:T55"/>
    <mergeCell ref="A51:T51"/>
    <mergeCell ref="A50:T50"/>
    <mergeCell ref="R43:S43"/>
    <mergeCell ref="A48:A49"/>
    <mergeCell ref="B48:T48"/>
    <mergeCell ref="B49:T49"/>
    <mergeCell ref="A44:T47"/>
    <mergeCell ref="E18:S18"/>
    <mergeCell ref="U18:U19"/>
    <mergeCell ref="F13:I13"/>
    <mergeCell ref="F11:H12"/>
    <mergeCell ref="A10:B10"/>
    <mergeCell ref="C10:D10"/>
    <mergeCell ref="A12:B12"/>
    <mergeCell ref="C12:D12"/>
    <mergeCell ref="A11:B11"/>
    <mergeCell ref="T9:T10"/>
    <mergeCell ref="T15:T16"/>
    <mergeCell ref="O15:S16"/>
    <mergeCell ref="J13:K13"/>
    <mergeCell ref="M14:N14"/>
    <mergeCell ref="M13:N13"/>
    <mergeCell ref="M9:M10"/>
    <mergeCell ref="T11:T14"/>
    <mergeCell ref="A1:T1"/>
    <mergeCell ref="A4:E4"/>
    <mergeCell ref="I4:J4"/>
    <mergeCell ref="K4:L4"/>
    <mergeCell ref="K5:L5"/>
    <mergeCell ref="O5:T6"/>
    <mergeCell ref="H6:H7"/>
    <mergeCell ref="F6:G7"/>
    <mergeCell ref="A6:D6"/>
    <mergeCell ref="O7:S8"/>
    <mergeCell ref="T7:T8"/>
    <mergeCell ref="J6:K7"/>
    <mergeCell ref="C8:D8"/>
    <mergeCell ref="C9:D9"/>
    <mergeCell ref="A13:B13"/>
    <mergeCell ref="L6:M7"/>
    <mergeCell ref="A7:B7"/>
    <mergeCell ref="A8:B8"/>
    <mergeCell ref="C7:D7"/>
    <mergeCell ref="F9:H10"/>
    <mergeCell ref="I9:J10"/>
    <mergeCell ref="K9:L10"/>
    <mergeCell ref="O9:S10"/>
    <mergeCell ref="A15:A17"/>
    <mergeCell ref="F14:I14"/>
    <mergeCell ref="J14:K14"/>
    <mergeCell ref="E11:E16"/>
    <mergeCell ref="O11:S14"/>
    <mergeCell ref="A9:B9"/>
    <mergeCell ref="I11:J12"/>
    <mergeCell ref="K11:L12"/>
    <mergeCell ref="M11:M12"/>
    <mergeCell ref="C11:D11"/>
    <mergeCell ref="C13:D13"/>
  </mergeCells>
  <conditionalFormatting sqref="A31:T42 A25:A30 C25:T30">
    <cfRule type="expression" dxfId="13" priority="11">
      <formula>$H$6=6</formula>
    </cfRule>
  </conditionalFormatting>
  <conditionalFormatting sqref="A31:T42">
    <cfRule type="expression" dxfId="12" priority="3">
      <formula>$H$6=12</formula>
    </cfRule>
  </conditionalFormatting>
  <conditionalFormatting sqref="B25:B30">
    <cfRule type="expression" dxfId="11" priority="2">
      <formula>$H$6=6</formula>
    </cfRule>
  </conditionalFormatting>
  <conditionalFormatting sqref="M14:N14">
    <cfRule type="expression" dxfId="10" priority="17">
      <formula>#REF!=1</formula>
    </cfRule>
    <cfRule type="expression" dxfId="9" priority="18">
      <formula>$L$14="Yes"</formula>
    </cfRule>
  </conditionalFormatting>
  <conditionalFormatting sqref="K11">
    <cfRule type="expression" dxfId="8" priority="19">
      <formula>#REF!=1</formula>
    </cfRule>
  </conditionalFormatting>
  <dataValidations disablePrompts="1" count="4">
    <dataValidation type="list" allowBlank="1" showInputMessage="1" showErrorMessage="1" sqref="H6:H7" xr:uid="{1A1AC8E4-2F82-49DE-95B0-AAA8A2F69039}">
      <formula1>"12,24"</formula1>
    </dataValidation>
    <dataValidation showInputMessage="1" showErrorMessage="1" sqref="L13" xr:uid="{19E0C506-1D09-41E9-B23F-D16010C2200B}"/>
    <dataValidation type="custom" allowBlank="1" showInputMessage="1" showErrorMessage="1" error="Please clear the expense factor from Option 3" sqref="M14" xr:uid="{ABD56183-F3BA-4CF6-A569-E2BA3084FBFB}">
      <formula1>COUNT(L15)=0</formula1>
    </dataValidation>
    <dataValidation type="custom" allowBlank="1" showInputMessage="1" showErrorMessage="1" error="Please clear the expense factor from Option 2" sqref="L15:M16" xr:uid="{A324C4AD-7D00-4588-8CF2-B47F7ADDDB0A}">
      <formula1>M14&lt;=0</formula1>
    </dataValidation>
  </dataValidations>
  <printOptions horizontalCentered="1"/>
  <pageMargins left="0.25" right="0.25" top="0.25" bottom="0.5" header="0" footer="0.25"/>
  <pageSetup scale="45" orientation="landscape" horizontalDpi="4294967293" r:id="rId1"/>
  <headerFooter>
    <oddFooter>&amp;LRev: 4/22/2024</oddFooter>
  </headerFooter>
  <ignoredErrors>
    <ignoredError sqref="M1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6C89404F-A29D-4206-AB80-C9C9719B870A}">
          <x14:formula1>
            <xm:f>Val!$A$6:$A$7</xm:f>
          </x14:formula1>
          <xm:sqref>B17</xm:sqref>
        </x14:dataValidation>
        <x14:dataValidation type="list" allowBlank="1" showInputMessage="1" showErrorMessage="1" xr:uid="{D98C195A-B4B2-4359-AD42-DBE038BB195F}">
          <x14:formula1>
            <xm:f>Val!$A$2:$A$3</xm:f>
          </x14:formula1>
          <xm:sqref>I11</xm:sqref>
        </x14:dataValidation>
        <x14:dataValidation type="list" allowBlank="1" showInputMessage="1" showErrorMessage="1" xr:uid="{C4379770-53D9-4610-93EB-41B8EEAB0714}">
          <x14:formula1>
            <xm:f>Val!$C$7:$C$9</xm:f>
          </x14:formula1>
          <xm:sqref>K11</xm:sqref>
        </x14:dataValidation>
        <x14:dataValidation type="list" allowBlank="1" showInputMessage="1" showErrorMessage="1" xr:uid="{179019DF-A99F-4644-91F1-2391F2A2283D}">
          <x14:formula1>
            <xm:f>Val!$C$2:$C$3</xm:f>
          </x14:formula1>
          <xm:sqref>F11:H12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F7784-B9D5-40D2-BA4C-E95A14EF0906}">
  <dimension ref="A1:C12"/>
  <sheetViews>
    <sheetView workbookViewId="0"/>
  </sheetViews>
  <sheetFormatPr defaultRowHeight="15" x14ac:dyDescent="0.25"/>
  <sheetData>
    <row r="1" spans="1:3" ht="15.75" x14ac:dyDescent="0.25">
      <c r="A1">
        <v>1</v>
      </c>
      <c r="B1" s="45"/>
      <c r="C1" s="43"/>
    </row>
    <row r="2" spans="1:3" ht="15.75" x14ac:dyDescent="0.25">
      <c r="A2">
        <v>2</v>
      </c>
      <c r="B2" s="45"/>
      <c r="C2" s="43"/>
    </row>
    <row r="3" spans="1:3" ht="15.75" x14ac:dyDescent="0.25">
      <c r="A3">
        <v>3</v>
      </c>
      <c r="B3" s="45"/>
      <c r="C3" s="43"/>
    </row>
    <row r="4" spans="1:3" ht="15.75" x14ac:dyDescent="0.25">
      <c r="A4">
        <v>4</v>
      </c>
      <c r="B4" s="45"/>
      <c r="C4" s="43"/>
    </row>
    <row r="5" spans="1:3" ht="15.75" x14ac:dyDescent="0.25">
      <c r="A5">
        <v>5</v>
      </c>
      <c r="B5" s="45"/>
      <c r="C5" s="43"/>
    </row>
    <row r="6" spans="1:3" ht="15.75" x14ac:dyDescent="0.25">
      <c r="A6">
        <v>6</v>
      </c>
      <c r="B6" s="45"/>
      <c r="C6" s="43"/>
    </row>
    <row r="7" spans="1:3" ht="15.75" x14ac:dyDescent="0.25">
      <c r="A7">
        <v>7</v>
      </c>
      <c r="B7" s="45"/>
      <c r="C7" s="43"/>
    </row>
    <row r="8" spans="1:3" ht="15.75" x14ac:dyDescent="0.25">
      <c r="A8">
        <v>8</v>
      </c>
      <c r="B8" s="45"/>
      <c r="C8" s="43"/>
    </row>
    <row r="9" spans="1:3" ht="15.75" x14ac:dyDescent="0.25">
      <c r="A9">
        <v>9</v>
      </c>
      <c r="B9" s="45"/>
      <c r="C9" s="43"/>
    </row>
    <row r="10" spans="1:3" ht="15.75" x14ac:dyDescent="0.25">
      <c r="A10">
        <v>10</v>
      </c>
      <c r="B10" s="45"/>
      <c r="C10" s="43"/>
    </row>
    <row r="11" spans="1:3" ht="15.75" x14ac:dyDescent="0.25">
      <c r="A11">
        <v>11</v>
      </c>
      <c r="B11" s="45"/>
      <c r="C11" s="43"/>
    </row>
    <row r="12" spans="1:3" ht="15.75" x14ac:dyDescent="0.25">
      <c r="A12">
        <v>12</v>
      </c>
      <c r="B12" s="45"/>
      <c r="C12" s="43"/>
    </row>
  </sheetData>
  <sortState xmlns:xlrd2="http://schemas.microsoft.com/office/spreadsheetml/2017/richdata2" ref="A1:A12">
    <sortCondition ref="A1:A1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0A4A5-9FE3-4087-A279-054E04E02B62}">
  <sheetPr codeName="Sheet5"/>
  <dimension ref="A1:L61"/>
  <sheetViews>
    <sheetView workbookViewId="0">
      <selection activeCell="E18" sqref="E18"/>
    </sheetView>
  </sheetViews>
  <sheetFormatPr defaultRowHeight="15" x14ac:dyDescent="0.25"/>
  <cols>
    <col min="1" max="1" width="13.5703125" style="37" customWidth="1"/>
    <col min="2" max="2" width="9.140625" style="37"/>
    <col min="3" max="3" width="29.85546875" style="37" customWidth="1"/>
    <col min="4" max="4" width="13.28515625" style="38" customWidth="1"/>
    <col min="5" max="5" width="149.5703125" style="37" customWidth="1"/>
    <col min="6" max="6" width="9.140625" style="37"/>
    <col min="7" max="7" width="11.5703125" style="39" bestFit="1" customWidth="1"/>
    <col min="8" max="8" width="8" style="37" customWidth="1"/>
    <col min="9" max="9" width="11.7109375" style="37" customWidth="1"/>
    <col min="10" max="16384" width="9.140625" style="37"/>
  </cols>
  <sheetData>
    <row r="1" spans="1:12" ht="15.75" x14ac:dyDescent="0.25">
      <c r="A1" s="44" t="s">
        <v>79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.75" x14ac:dyDescent="0.25">
      <c r="A2" s="44" t="s">
        <v>80</v>
      </c>
      <c r="B2" s="44" t="s">
        <v>81</v>
      </c>
      <c r="C2" s="44" t="s">
        <v>82</v>
      </c>
      <c r="D2" s="44" t="s">
        <v>29</v>
      </c>
      <c r="E2" s="44" t="s">
        <v>83</v>
      </c>
      <c r="F2" s="44" t="s">
        <v>84</v>
      </c>
      <c r="G2" s="44" t="s">
        <v>85</v>
      </c>
      <c r="H2" s="44" t="s">
        <v>86</v>
      </c>
      <c r="I2" s="44" t="s">
        <v>87</v>
      </c>
      <c r="J2" s="44" t="s">
        <v>88</v>
      </c>
      <c r="K2" s="23"/>
      <c r="L2" s="23"/>
    </row>
    <row r="3" spans="1:12" ht="15.75" x14ac:dyDescent="0.25">
      <c r="A3" s="40"/>
      <c r="B3" s="41"/>
      <c r="C3" s="40"/>
      <c r="D3" s="42"/>
      <c r="E3" s="40"/>
      <c r="F3" s="43"/>
      <c r="G3" s="43"/>
      <c r="H3" s="43"/>
      <c r="I3" s="40"/>
      <c r="J3" s="40"/>
      <c r="K3" s="40"/>
      <c r="L3" s="40"/>
    </row>
    <row r="4" spans="1:12" ht="15.75" x14ac:dyDescent="0.25">
      <c r="A4" s="40"/>
      <c r="B4" s="41"/>
      <c r="C4" s="40"/>
      <c r="D4" s="42"/>
      <c r="E4" s="40"/>
      <c r="F4" s="43"/>
      <c r="G4" s="43"/>
      <c r="H4" s="43"/>
      <c r="I4" s="40"/>
      <c r="J4" s="40"/>
      <c r="K4" s="40"/>
      <c r="L4" s="40"/>
    </row>
    <row r="5" spans="1:12" ht="15.75" x14ac:dyDescent="0.25">
      <c r="A5" s="40"/>
      <c r="B5" s="41"/>
      <c r="C5" s="40"/>
      <c r="D5" s="42"/>
      <c r="E5" s="40"/>
      <c r="F5" s="43"/>
      <c r="G5" s="43"/>
      <c r="H5" s="43"/>
      <c r="I5" s="40"/>
      <c r="J5" s="40"/>
      <c r="K5" s="40"/>
      <c r="L5" s="40"/>
    </row>
    <row r="6" spans="1:12" ht="15.75" x14ac:dyDescent="0.25">
      <c r="A6" s="40"/>
      <c r="B6" s="41"/>
      <c r="C6" s="40"/>
      <c r="D6" s="42"/>
      <c r="E6" s="40"/>
      <c r="F6" s="43"/>
      <c r="G6" s="43"/>
      <c r="H6" s="43"/>
      <c r="I6" s="40"/>
      <c r="J6" s="40"/>
      <c r="K6" s="40"/>
      <c r="L6" s="40"/>
    </row>
    <row r="7" spans="1:12" ht="15.75" x14ac:dyDescent="0.25">
      <c r="A7" s="40"/>
      <c r="B7" s="41"/>
      <c r="C7" s="40"/>
      <c r="D7" s="42"/>
      <c r="E7" s="40"/>
      <c r="F7" s="43"/>
      <c r="G7" s="43"/>
      <c r="H7" s="43"/>
      <c r="I7" s="40"/>
      <c r="J7" s="40"/>
      <c r="K7" s="40"/>
      <c r="L7" s="40"/>
    </row>
    <row r="8" spans="1:12" ht="15.75" x14ac:dyDescent="0.25">
      <c r="A8" s="40"/>
      <c r="B8" s="41"/>
      <c r="C8" s="40"/>
      <c r="D8" s="42"/>
      <c r="E8" s="40"/>
      <c r="F8" s="43"/>
      <c r="G8" s="43"/>
      <c r="H8" s="43"/>
      <c r="I8" s="40"/>
      <c r="J8" s="40"/>
      <c r="K8" s="40"/>
      <c r="L8" s="40"/>
    </row>
    <row r="9" spans="1:12" ht="15.75" x14ac:dyDescent="0.25">
      <c r="A9" s="40"/>
      <c r="B9" s="41"/>
      <c r="C9" s="40"/>
      <c r="D9" s="42"/>
      <c r="E9" s="40"/>
      <c r="F9" s="43"/>
      <c r="G9" s="43"/>
      <c r="H9" s="43"/>
      <c r="I9" s="40"/>
      <c r="J9" s="40"/>
      <c r="K9" s="40"/>
    </row>
    <row r="10" spans="1:12" ht="15.75" x14ac:dyDescent="0.25">
      <c r="A10" s="40"/>
      <c r="B10" s="41"/>
      <c r="C10" s="40"/>
      <c r="D10" s="42"/>
      <c r="E10" s="40"/>
      <c r="F10" s="43"/>
      <c r="G10" s="43"/>
      <c r="H10" s="43"/>
      <c r="I10" s="40"/>
      <c r="J10" s="40"/>
      <c r="K10" s="40"/>
    </row>
    <row r="11" spans="1:12" ht="15.75" x14ac:dyDescent="0.25">
      <c r="A11" s="40"/>
      <c r="B11" s="41"/>
      <c r="C11" s="40"/>
      <c r="D11" s="42"/>
      <c r="E11" s="40"/>
      <c r="F11" s="43"/>
      <c r="G11" s="43"/>
      <c r="H11" s="43"/>
      <c r="I11" s="40"/>
      <c r="J11" s="40"/>
      <c r="K11" s="40"/>
    </row>
    <row r="12" spans="1:12" ht="15.75" x14ac:dyDescent="0.25">
      <c r="A12" s="40"/>
      <c r="B12" s="41"/>
      <c r="C12" s="40"/>
      <c r="D12" s="42"/>
      <c r="E12" s="40"/>
      <c r="F12" s="43"/>
      <c r="G12" s="43"/>
      <c r="H12" s="43"/>
      <c r="I12" s="40"/>
      <c r="J12" s="40"/>
      <c r="K12" s="40"/>
    </row>
    <row r="13" spans="1:12" ht="15.75" x14ac:dyDescent="0.25">
      <c r="A13" s="40"/>
      <c r="B13" s="41"/>
      <c r="C13" s="40"/>
      <c r="D13" s="42"/>
      <c r="E13" s="40"/>
      <c r="F13" s="43"/>
      <c r="G13" s="43"/>
      <c r="H13" s="43"/>
      <c r="I13" s="40"/>
      <c r="J13" s="40"/>
      <c r="K13" s="40"/>
    </row>
    <row r="14" spans="1:12" ht="15.75" x14ac:dyDescent="0.25">
      <c r="A14" s="40"/>
      <c r="B14" s="41"/>
      <c r="C14" s="40"/>
      <c r="D14" s="42"/>
      <c r="E14" s="40"/>
      <c r="F14" s="43"/>
      <c r="G14" s="43"/>
      <c r="H14" s="43"/>
      <c r="I14" s="40"/>
      <c r="J14" s="40"/>
      <c r="K14" s="40"/>
    </row>
    <row r="15" spans="1:12" ht="15.75" x14ac:dyDescent="0.25">
      <c r="A15" s="40"/>
      <c r="B15" s="41"/>
      <c r="C15" s="40"/>
      <c r="D15" s="42"/>
      <c r="E15" s="40"/>
      <c r="F15" s="43"/>
      <c r="G15" s="43"/>
      <c r="H15" s="43"/>
      <c r="I15" s="40"/>
      <c r="J15" s="40"/>
      <c r="K15" s="40"/>
    </row>
    <row r="16" spans="1:12" ht="15.75" x14ac:dyDescent="0.25">
      <c r="A16" s="40"/>
      <c r="B16" s="41"/>
      <c r="C16" s="40"/>
      <c r="D16" s="42"/>
      <c r="E16" s="40"/>
      <c r="F16" s="43"/>
      <c r="G16" s="43"/>
      <c r="H16" s="43"/>
      <c r="I16" s="40"/>
      <c r="J16" s="40"/>
      <c r="K16" s="40"/>
    </row>
    <row r="17" spans="1:11" ht="15.75" x14ac:dyDescent="0.25">
      <c r="A17" s="40"/>
      <c r="B17" s="41"/>
      <c r="C17" s="40"/>
      <c r="D17" s="42"/>
      <c r="E17" s="40"/>
      <c r="F17" s="43"/>
      <c r="G17" s="43"/>
      <c r="H17" s="43"/>
      <c r="I17" s="40"/>
      <c r="J17" s="40"/>
      <c r="K17" s="40"/>
    </row>
    <row r="18" spans="1:11" ht="15.75" x14ac:dyDescent="0.25">
      <c r="A18" s="40"/>
      <c r="B18" s="41"/>
      <c r="C18" s="40"/>
      <c r="D18" s="42"/>
      <c r="E18" s="40"/>
      <c r="F18" s="43"/>
      <c r="G18" s="43"/>
      <c r="H18" s="43"/>
      <c r="I18" s="40"/>
      <c r="J18" s="40"/>
      <c r="K18" s="40"/>
    </row>
    <row r="19" spans="1:11" ht="15.75" x14ac:dyDescent="0.25">
      <c r="A19" s="40"/>
      <c r="B19" s="41"/>
      <c r="C19" s="40"/>
      <c r="D19" s="42"/>
      <c r="E19" s="40"/>
      <c r="F19" s="43"/>
      <c r="G19" s="43"/>
      <c r="H19" s="43"/>
      <c r="I19" s="40"/>
      <c r="J19" s="40"/>
      <c r="K19" s="40"/>
    </row>
    <row r="20" spans="1:11" ht="15.75" x14ac:dyDescent="0.25">
      <c r="A20" s="40"/>
      <c r="B20" s="41"/>
      <c r="C20" s="40"/>
      <c r="D20" s="42"/>
      <c r="E20" s="40"/>
      <c r="F20" s="43"/>
      <c r="G20" s="43"/>
      <c r="H20" s="43"/>
      <c r="I20" s="40"/>
      <c r="J20" s="40"/>
      <c r="K20" s="40"/>
    </row>
    <row r="21" spans="1:11" ht="15.75" x14ac:dyDescent="0.25">
      <c r="A21" s="40"/>
      <c r="B21" s="41"/>
      <c r="C21" s="40"/>
      <c r="D21" s="42"/>
      <c r="E21" s="40"/>
      <c r="F21" s="43"/>
      <c r="G21" s="43"/>
      <c r="H21" s="43"/>
      <c r="I21" s="40"/>
      <c r="J21" s="40"/>
      <c r="K21" s="40"/>
    </row>
    <row r="22" spans="1:11" ht="15.75" x14ac:dyDescent="0.25">
      <c r="A22" s="40"/>
      <c r="B22" s="41"/>
      <c r="C22" s="40"/>
      <c r="D22" s="42"/>
      <c r="E22" s="40"/>
      <c r="F22" s="43"/>
      <c r="G22" s="43"/>
      <c r="H22" s="43"/>
      <c r="I22" s="40"/>
      <c r="J22" s="40"/>
      <c r="K22" s="40"/>
    </row>
    <row r="23" spans="1:11" ht="15.75" x14ac:dyDescent="0.25">
      <c r="A23" s="40"/>
      <c r="B23" s="41"/>
      <c r="C23" s="40"/>
      <c r="D23" s="42"/>
      <c r="E23" s="40"/>
      <c r="F23" s="43"/>
      <c r="G23" s="43"/>
      <c r="H23" s="43"/>
      <c r="I23" s="40"/>
      <c r="J23" s="40"/>
      <c r="K23" s="40"/>
    </row>
    <row r="24" spans="1:11" ht="15.75" x14ac:dyDescent="0.25">
      <c r="A24" s="40"/>
      <c r="B24" s="41"/>
      <c r="C24" s="40"/>
      <c r="D24" s="42"/>
      <c r="E24" s="40"/>
      <c r="F24" s="43"/>
      <c r="G24" s="43"/>
      <c r="H24" s="43"/>
      <c r="I24" s="40"/>
      <c r="J24" s="40"/>
      <c r="K24" s="40"/>
    </row>
    <row r="25" spans="1:11" ht="15.75" x14ac:dyDescent="0.25">
      <c r="A25" s="40"/>
      <c r="B25" s="41"/>
      <c r="C25" s="40"/>
      <c r="D25" s="42"/>
      <c r="E25" s="40"/>
      <c r="F25" s="43"/>
      <c r="G25" s="43"/>
      <c r="H25" s="43"/>
      <c r="I25" s="40"/>
      <c r="J25" s="40"/>
      <c r="K25" s="40"/>
    </row>
    <row r="26" spans="1:11" ht="15.75" x14ac:dyDescent="0.25">
      <c r="A26" s="40"/>
      <c r="B26" s="41"/>
      <c r="C26" s="40"/>
      <c r="D26" s="42"/>
      <c r="E26" s="40"/>
      <c r="F26" s="43"/>
      <c r="G26" s="43"/>
      <c r="H26" s="43"/>
      <c r="I26" s="40"/>
      <c r="J26" s="40"/>
      <c r="K26" s="40"/>
    </row>
    <row r="27" spans="1:11" ht="15.75" x14ac:dyDescent="0.25">
      <c r="A27" s="40"/>
      <c r="B27" s="41"/>
      <c r="C27" s="40"/>
      <c r="D27" s="42"/>
      <c r="E27" s="40"/>
      <c r="F27" s="43"/>
      <c r="G27" s="43"/>
      <c r="H27" s="43"/>
      <c r="I27" s="40"/>
      <c r="J27" s="40"/>
      <c r="K27" s="40"/>
    </row>
    <row r="28" spans="1:11" ht="15.75" x14ac:dyDescent="0.25">
      <c r="A28" s="40"/>
      <c r="B28" s="41"/>
      <c r="C28" s="40"/>
      <c r="D28" s="42"/>
      <c r="E28" s="40"/>
      <c r="F28" s="43"/>
      <c r="G28" s="43"/>
      <c r="H28" s="43"/>
      <c r="I28" s="40"/>
      <c r="J28" s="40"/>
      <c r="K28" s="40"/>
    </row>
    <row r="29" spans="1:11" ht="15.75" x14ac:dyDescent="0.25">
      <c r="A29" s="40"/>
      <c r="B29" s="41"/>
      <c r="C29" s="40"/>
      <c r="D29" s="42"/>
      <c r="E29" s="40"/>
      <c r="F29" s="43"/>
      <c r="G29" s="43"/>
      <c r="H29" s="43"/>
      <c r="I29" s="40"/>
      <c r="J29" s="40"/>
      <c r="K29" s="40"/>
    </row>
    <row r="30" spans="1:11" ht="15.75" x14ac:dyDescent="0.25">
      <c r="A30" s="40"/>
      <c r="B30" s="41"/>
      <c r="C30" s="40"/>
      <c r="D30" s="42"/>
      <c r="E30" s="40"/>
      <c r="F30" s="43"/>
      <c r="G30" s="43"/>
      <c r="H30" s="43"/>
      <c r="I30" s="40"/>
      <c r="J30" s="40"/>
      <c r="K30" s="40"/>
    </row>
    <row r="31" spans="1:11" ht="15.75" x14ac:dyDescent="0.25">
      <c r="A31" s="40"/>
      <c r="B31" s="41"/>
      <c r="C31" s="40"/>
      <c r="D31" s="42"/>
      <c r="E31" s="40"/>
      <c r="F31" s="43"/>
      <c r="G31" s="43"/>
      <c r="H31" s="43"/>
      <c r="I31" s="40"/>
      <c r="J31" s="40"/>
      <c r="K31" s="40"/>
    </row>
    <row r="32" spans="1:11" ht="15.75" x14ac:dyDescent="0.25">
      <c r="A32" s="40"/>
      <c r="B32" s="41"/>
      <c r="C32" s="40"/>
      <c r="D32" s="42"/>
      <c r="E32" s="40"/>
      <c r="F32" s="43"/>
      <c r="G32" s="43"/>
      <c r="H32" s="43"/>
      <c r="I32" s="40"/>
      <c r="J32" s="40"/>
      <c r="K32" s="40"/>
    </row>
    <row r="33" spans="1:11" ht="15.75" x14ac:dyDescent="0.25">
      <c r="A33" s="40"/>
      <c r="B33" s="41"/>
      <c r="C33" s="40"/>
      <c r="D33" s="42"/>
      <c r="E33" s="40"/>
      <c r="F33" s="43"/>
      <c r="G33" s="43"/>
      <c r="H33" s="43"/>
      <c r="I33" s="40"/>
      <c r="J33" s="40"/>
      <c r="K33" s="40"/>
    </row>
    <row r="34" spans="1:11" ht="15.75" x14ac:dyDescent="0.25">
      <c r="A34" s="40"/>
      <c r="B34" s="41"/>
      <c r="C34" s="40"/>
      <c r="D34" s="42"/>
      <c r="E34" s="40"/>
      <c r="F34" s="43"/>
      <c r="G34" s="43"/>
      <c r="H34" s="43"/>
      <c r="I34" s="40"/>
      <c r="J34" s="40"/>
      <c r="K34" s="40"/>
    </row>
    <row r="35" spans="1:11" ht="15.75" x14ac:dyDescent="0.25">
      <c r="A35" s="40"/>
      <c r="B35" s="41"/>
      <c r="C35" s="40"/>
      <c r="D35" s="42"/>
      <c r="E35" s="40"/>
      <c r="F35" s="43"/>
      <c r="G35" s="43"/>
      <c r="H35" s="43"/>
      <c r="I35" s="40"/>
      <c r="J35" s="40"/>
      <c r="K35" s="40"/>
    </row>
    <row r="36" spans="1:11" ht="15.75" x14ac:dyDescent="0.25">
      <c r="A36" s="40"/>
      <c r="B36" s="41"/>
      <c r="C36" s="40"/>
      <c r="D36" s="42"/>
      <c r="E36" s="40"/>
      <c r="F36" s="43"/>
      <c r="G36" s="43"/>
      <c r="H36" s="43"/>
      <c r="I36" s="40"/>
      <c r="J36" s="40"/>
      <c r="K36" s="40"/>
    </row>
    <row r="37" spans="1:11" ht="15.75" x14ac:dyDescent="0.25">
      <c r="A37" s="40"/>
      <c r="B37" s="41"/>
      <c r="C37" s="40"/>
      <c r="D37" s="42"/>
      <c r="E37" s="40"/>
      <c r="F37" s="43"/>
      <c r="G37" s="43"/>
      <c r="H37" s="43"/>
      <c r="I37" s="40"/>
      <c r="J37" s="40"/>
      <c r="K37" s="40"/>
    </row>
    <row r="38" spans="1:11" ht="15.75" x14ac:dyDescent="0.25">
      <c r="A38" s="40"/>
      <c r="B38" s="41"/>
      <c r="C38" s="40"/>
      <c r="D38" s="42"/>
      <c r="E38" s="40"/>
      <c r="F38" s="43"/>
      <c r="G38" s="43"/>
      <c r="H38" s="43"/>
      <c r="I38" s="40"/>
      <c r="J38" s="40"/>
      <c r="K38" s="40"/>
    </row>
    <row r="39" spans="1:11" ht="15.75" x14ac:dyDescent="0.25">
      <c r="A39" s="40"/>
      <c r="B39" s="41"/>
      <c r="C39" s="40"/>
      <c r="D39" s="42"/>
      <c r="E39" s="40"/>
      <c r="F39" s="43"/>
      <c r="G39" s="43"/>
      <c r="H39" s="43"/>
      <c r="I39" s="40"/>
      <c r="J39" s="40"/>
      <c r="K39" s="40"/>
    </row>
    <row r="40" spans="1:11" ht="15.75" x14ac:dyDescent="0.25">
      <c r="A40" s="40"/>
      <c r="B40" s="41"/>
      <c r="C40" s="40"/>
      <c r="D40" s="42"/>
      <c r="E40" s="40"/>
      <c r="F40" s="43"/>
      <c r="G40" s="43"/>
      <c r="H40" s="43"/>
      <c r="I40" s="40"/>
      <c r="J40" s="40"/>
      <c r="K40" s="40"/>
    </row>
    <row r="41" spans="1:11" ht="15.75" x14ac:dyDescent="0.25">
      <c r="A41" s="40"/>
      <c r="B41" s="41"/>
      <c r="C41" s="40"/>
      <c r="D41" s="42"/>
      <c r="E41" s="40"/>
      <c r="F41" s="43"/>
      <c r="G41" s="43"/>
      <c r="H41" s="43"/>
      <c r="I41" s="40"/>
      <c r="J41" s="40"/>
      <c r="K41" s="40"/>
    </row>
    <row r="42" spans="1:11" ht="15.75" x14ac:dyDescent="0.25">
      <c r="A42" s="40"/>
      <c r="B42" s="41"/>
      <c r="C42" s="40"/>
      <c r="D42" s="42"/>
      <c r="E42" s="40"/>
      <c r="F42" s="43"/>
      <c r="G42" s="43"/>
      <c r="H42" s="43"/>
      <c r="I42" s="40"/>
      <c r="J42" s="40"/>
      <c r="K42" s="40"/>
    </row>
    <row r="43" spans="1:11" ht="15.75" x14ac:dyDescent="0.25">
      <c r="A43" s="40"/>
      <c r="B43" s="41"/>
      <c r="C43" s="40"/>
      <c r="D43" s="42"/>
      <c r="E43" s="40"/>
      <c r="F43" s="43"/>
      <c r="G43" s="43"/>
      <c r="H43" s="43"/>
      <c r="I43" s="40"/>
      <c r="J43" s="40"/>
      <c r="K43" s="40"/>
    </row>
    <row r="44" spans="1:11" ht="15.75" x14ac:dyDescent="0.25">
      <c r="A44" s="40"/>
      <c r="B44" s="41"/>
      <c r="C44" s="40"/>
      <c r="D44" s="42"/>
      <c r="E44" s="40"/>
      <c r="F44" s="43"/>
      <c r="G44" s="43"/>
      <c r="H44" s="43"/>
      <c r="I44" s="40"/>
      <c r="J44" s="40"/>
      <c r="K44" s="40"/>
    </row>
    <row r="45" spans="1:11" ht="15.75" x14ac:dyDescent="0.25">
      <c r="A45" s="40"/>
      <c r="B45" s="41"/>
      <c r="C45" s="40"/>
      <c r="D45" s="42"/>
      <c r="E45" s="40"/>
      <c r="F45" s="43"/>
      <c r="G45" s="43"/>
      <c r="H45" s="43"/>
      <c r="I45" s="40"/>
      <c r="J45" s="40"/>
      <c r="K45" s="40"/>
    </row>
    <row r="46" spans="1:11" ht="15.75" x14ac:dyDescent="0.25">
      <c r="A46" s="40"/>
      <c r="B46" s="41"/>
      <c r="C46" s="40"/>
      <c r="D46" s="42"/>
      <c r="E46" s="40"/>
      <c r="F46" s="43"/>
      <c r="G46" s="43"/>
      <c r="H46" s="43"/>
      <c r="I46" s="40"/>
      <c r="J46" s="40"/>
    </row>
    <row r="47" spans="1:11" ht="15.75" x14ac:dyDescent="0.25">
      <c r="A47" s="40"/>
      <c r="B47" s="41"/>
      <c r="C47" s="40"/>
      <c r="D47" s="42"/>
      <c r="E47" s="40"/>
      <c r="F47" s="43"/>
      <c r="G47" s="43"/>
      <c r="H47" s="43"/>
      <c r="I47" s="40"/>
      <c r="J47" s="40"/>
    </row>
    <row r="48" spans="1:11" ht="15.75" x14ac:dyDescent="0.25">
      <c r="A48" s="40"/>
      <c r="B48" s="41"/>
      <c r="C48" s="40"/>
      <c r="D48" s="42"/>
      <c r="E48" s="40"/>
      <c r="F48" s="43"/>
      <c r="G48" s="43"/>
      <c r="H48" s="43"/>
      <c r="I48" s="40"/>
      <c r="J48" s="40"/>
    </row>
    <row r="49" spans="1:10" ht="15.75" x14ac:dyDescent="0.25">
      <c r="A49" s="40"/>
      <c r="B49" s="41"/>
      <c r="C49" s="40"/>
      <c r="D49" s="42"/>
      <c r="E49" s="40"/>
      <c r="F49" s="43"/>
      <c r="G49" s="43"/>
      <c r="H49" s="43"/>
      <c r="I49" s="40"/>
      <c r="J49" s="40"/>
    </row>
    <row r="50" spans="1:10" ht="15.75" x14ac:dyDescent="0.25">
      <c r="A50" s="40"/>
      <c r="B50" s="41"/>
      <c r="C50" s="40"/>
      <c r="D50" s="42"/>
      <c r="E50" s="40"/>
      <c r="F50" s="43"/>
      <c r="G50" s="43"/>
      <c r="H50" s="43"/>
      <c r="I50" s="40"/>
      <c r="J50" s="40"/>
    </row>
    <row r="51" spans="1:10" ht="15.75" x14ac:dyDescent="0.25">
      <c r="A51" s="40"/>
      <c r="B51" s="41"/>
      <c r="C51" s="40"/>
      <c r="D51" s="42"/>
      <c r="E51" s="40"/>
      <c r="F51" s="43"/>
      <c r="G51" s="43"/>
      <c r="H51" s="43"/>
      <c r="I51" s="40"/>
      <c r="J51" s="40"/>
    </row>
    <row r="52" spans="1:10" ht="15.75" x14ac:dyDescent="0.25">
      <c r="A52" s="40"/>
      <c r="B52" s="41"/>
      <c r="C52" s="40"/>
      <c r="D52" s="42"/>
      <c r="E52" s="40"/>
      <c r="F52" s="43"/>
      <c r="G52" s="43"/>
      <c r="H52" s="43"/>
      <c r="I52" s="40"/>
      <c r="J52" s="40"/>
    </row>
    <row r="53" spans="1:10" ht="15.75" x14ac:dyDescent="0.25">
      <c r="A53" s="40"/>
      <c r="B53" s="41"/>
      <c r="C53" s="40"/>
      <c r="D53" s="42"/>
      <c r="E53" s="40"/>
      <c r="F53" s="43"/>
      <c r="G53" s="43"/>
      <c r="H53" s="43"/>
      <c r="I53" s="40"/>
      <c r="J53" s="40"/>
    </row>
    <row r="54" spans="1:10" ht="15.75" x14ac:dyDescent="0.25">
      <c r="A54" s="40"/>
      <c r="B54" s="41"/>
      <c r="C54" s="40"/>
      <c r="D54" s="42"/>
      <c r="E54" s="40"/>
      <c r="F54" s="43"/>
      <c r="G54" s="43"/>
      <c r="H54" s="43"/>
      <c r="I54" s="40"/>
      <c r="J54" s="40"/>
    </row>
    <row r="55" spans="1:10" ht="15.75" x14ac:dyDescent="0.25">
      <c r="A55" s="40"/>
      <c r="B55" s="41"/>
      <c r="C55" s="40"/>
      <c r="D55" s="42"/>
      <c r="E55" s="40"/>
      <c r="F55" s="43"/>
      <c r="G55" s="43"/>
      <c r="H55" s="43"/>
      <c r="I55" s="40"/>
      <c r="J55" s="40"/>
    </row>
    <row r="56" spans="1:10" ht="15.75" x14ac:dyDescent="0.25">
      <c r="A56" s="40"/>
      <c r="B56" s="41"/>
      <c r="C56" s="40"/>
      <c r="D56" s="42"/>
      <c r="E56" s="40"/>
      <c r="F56" s="43"/>
      <c r="G56" s="43"/>
      <c r="H56" s="43"/>
      <c r="I56" s="40"/>
      <c r="J56" s="40"/>
    </row>
    <row r="57" spans="1:10" ht="15.75" x14ac:dyDescent="0.25">
      <c r="A57" s="40"/>
      <c r="B57" s="41"/>
      <c r="C57" s="40"/>
      <c r="D57" s="42"/>
      <c r="E57" s="40"/>
      <c r="F57" s="43"/>
      <c r="G57" s="43"/>
      <c r="H57" s="43"/>
      <c r="I57" s="40"/>
      <c r="J57" s="40"/>
    </row>
    <row r="58" spans="1:10" ht="15.75" x14ac:dyDescent="0.25">
      <c r="A58" s="40"/>
      <c r="B58" s="41"/>
      <c r="C58" s="40"/>
      <c r="D58" s="42"/>
      <c r="E58" s="40"/>
      <c r="F58" s="43"/>
      <c r="G58" s="43"/>
      <c r="H58" s="43"/>
      <c r="I58" s="40"/>
      <c r="J58" s="40"/>
    </row>
    <row r="59" spans="1:10" ht="15.75" x14ac:dyDescent="0.25">
      <c r="A59" s="40"/>
      <c r="B59" s="41"/>
      <c r="C59" s="40"/>
      <c r="D59" s="42"/>
      <c r="E59" s="40"/>
      <c r="F59" s="43"/>
      <c r="G59" s="43"/>
      <c r="H59" s="43"/>
      <c r="I59" s="40"/>
      <c r="J59" s="40"/>
    </row>
    <row r="60" spans="1:10" ht="15.75" x14ac:dyDescent="0.25">
      <c r="A60" s="40"/>
      <c r="B60" s="41"/>
      <c r="C60" s="40"/>
      <c r="D60" s="42"/>
      <c r="E60" s="40"/>
      <c r="F60" s="43"/>
      <c r="G60" s="43"/>
      <c r="H60" s="43"/>
      <c r="I60" s="40"/>
      <c r="J60" s="40"/>
    </row>
    <row r="61" spans="1:10" ht="15.75" x14ac:dyDescent="0.25">
      <c r="A61" s="40"/>
      <c r="B61" s="41"/>
      <c r="C61" s="40"/>
      <c r="D61" s="42"/>
      <c r="E61" s="40"/>
      <c r="F61" s="43"/>
      <c r="G61" s="43"/>
      <c r="H61" s="43"/>
      <c r="I61" s="40"/>
      <c r="J61" s="4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ABFA8-94E2-411A-BF60-FE9943E06C0F}">
  <sheetPr codeName="Sheet2"/>
  <dimension ref="A1:H34"/>
  <sheetViews>
    <sheetView workbookViewId="0">
      <selection activeCell="B14" sqref="B14:H14"/>
    </sheetView>
  </sheetViews>
  <sheetFormatPr defaultRowHeight="15" x14ac:dyDescent="0.25"/>
  <cols>
    <col min="1" max="1" width="14.5703125" style="4" customWidth="1"/>
    <col min="2" max="2" width="128.140625" style="9" customWidth="1"/>
    <col min="3" max="3" width="28.42578125" style="4" customWidth="1"/>
    <col min="4" max="6" width="9.140625" style="4"/>
  </cols>
  <sheetData>
    <row r="1" spans="1:8" ht="30" customHeight="1" x14ac:dyDescent="0.3">
      <c r="B1" s="3" t="s">
        <v>18</v>
      </c>
      <c r="C1" s="6"/>
      <c r="D1" s="7"/>
      <c r="E1" s="7"/>
      <c r="F1" s="7"/>
    </row>
    <row r="2" spans="1:8" ht="30" customHeight="1" x14ac:dyDescent="0.25">
      <c r="B2" s="10" t="s">
        <v>0</v>
      </c>
      <c r="C2" s="5"/>
      <c r="D2" s="5"/>
      <c r="E2" s="5"/>
      <c r="F2" s="5"/>
    </row>
    <row r="3" spans="1:8" ht="30" customHeight="1" x14ac:dyDescent="0.35">
      <c r="B3" s="11" t="s">
        <v>1</v>
      </c>
      <c r="C3" s="5"/>
      <c r="D3" s="14"/>
      <c r="E3" s="5"/>
      <c r="F3" s="8"/>
    </row>
    <row r="4" spans="1:8" ht="30" customHeight="1" x14ac:dyDescent="0.25">
      <c r="B4" s="10" t="s">
        <v>4</v>
      </c>
      <c r="C4" s="5"/>
      <c r="D4" s="5"/>
      <c r="E4" s="5"/>
      <c r="F4" s="8"/>
    </row>
    <row r="5" spans="1:8" ht="30" customHeight="1" x14ac:dyDescent="0.25">
      <c r="B5" s="10" t="s">
        <v>5</v>
      </c>
      <c r="C5" s="5"/>
      <c r="D5" s="5"/>
      <c r="E5" s="5"/>
      <c r="F5" s="8"/>
    </row>
    <row r="6" spans="1:8" ht="30" customHeight="1" x14ac:dyDescent="0.25">
      <c r="B6" s="10" t="s">
        <v>6</v>
      </c>
      <c r="C6" s="5"/>
      <c r="D6" s="5"/>
      <c r="E6" s="5"/>
      <c r="F6" s="8"/>
    </row>
    <row r="7" spans="1:8" ht="30" customHeight="1" x14ac:dyDescent="0.25">
      <c r="B7" s="10" t="s">
        <v>8</v>
      </c>
      <c r="C7" s="5"/>
      <c r="D7" s="5"/>
      <c r="E7" s="5"/>
      <c r="F7" s="5"/>
    </row>
    <row r="8" spans="1:8" ht="30" customHeight="1" x14ac:dyDescent="0.25">
      <c r="B8" s="10" t="s">
        <v>9</v>
      </c>
      <c r="C8" s="5"/>
      <c r="D8" s="5"/>
      <c r="E8" s="5"/>
      <c r="F8" s="8"/>
    </row>
    <row r="9" spans="1:8" ht="30" customHeight="1" x14ac:dyDescent="0.25">
      <c r="B9" s="10" t="s">
        <v>10</v>
      </c>
      <c r="C9" s="5"/>
      <c r="D9" s="5"/>
      <c r="E9" s="5"/>
      <c r="F9" s="8"/>
    </row>
    <row r="10" spans="1:8" ht="30" customHeight="1" x14ac:dyDescent="0.25">
      <c r="B10" s="10" t="s">
        <v>11</v>
      </c>
      <c r="C10" s="5"/>
      <c r="D10" s="5"/>
      <c r="E10" s="5"/>
      <c r="F10" s="5"/>
    </row>
    <row r="11" spans="1:8" ht="30" customHeight="1" x14ac:dyDescent="0.25">
      <c r="B11" s="10" t="s">
        <v>12</v>
      </c>
      <c r="C11" s="5"/>
      <c r="D11" s="5"/>
      <c r="E11" s="5"/>
      <c r="F11" s="5"/>
    </row>
    <row r="13" spans="1:8" ht="15.75" thickBot="1" x14ac:dyDescent="0.3"/>
    <row r="14" spans="1:8" ht="75" customHeight="1" thickBot="1" x14ac:dyDescent="0.3">
      <c r="A14" s="16" t="s">
        <v>26</v>
      </c>
      <c r="B14" s="238"/>
      <c r="C14" s="239"/>
      <c r="D14" s="239"/>
      <c r="E14" s="239"/>
      <c r="F14" s="239"/>
      <c r="G14" s="239"/>
      <c r="H14" s="240"/>
    </row>
    <row r="15" spans="1:8" x14ac:dyDescent="0.25">
      <c r="B15" s="15"/>
    </row>
    <row r="16" spans="1:8" x14ac:dyDescent="0.25">
      <c r="B16" s="15"/>
    </row>
    <row r="17" spans="2:2" x14ac:dyDescent="0.25">
      <c r="B17" s="15"/>
    </row>
    <row r="18" spans="2:2" x14ac:dyDescent="0.25">
      <c r="B18" s="15"/>
    </row>
    <row r="33" ht="30" customHeight="1" x14ac:dyDescent="0.25"/>
    <row r="34" ht="30" customHeight="1" x14ac:dyDescent="0.25"/>
  </sheetData>
  <mergeCells count="1">
    <mergeCell ref="B14:H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F8080-2B51-44BE-A054-4F9808DA5EA3}">
  <sheetPr codeName="Sheet3"/>
  <dimension ref="A1:N72"/>
  <sheetViews>
    <sheetView topLeftCell="B1" workbookViewId="0">
      <selection activeCell="C2" sqref="C2:D13"/>
    </sheetView>
  </sheetViews>
  <sheetFormatPr defaultRowHeight="15" x14ac:dyDescent="0.25"/>
  <cols>
    <col min="1" max="1" width="16.140625" bestFit="1" customWidth="1"/>
    <col min="3" max="3" width="26" bestFit="1" customWidth="1"/>
    <col min="4" max="4" width="10.140625" bestFit="1" customWidth="1"/>
    <col min="11" max="11" width="36.42578125" bestFit="1" customWidth="1"/>
    <col min="13" max="13" width="51.42578125" bestFit="1" customWidth="1"/>
  </cols>
  <sheetData>
    <row r="1" spans="1:14" x14ac:dyDescent="0.25">
      <c r="B1" s="23"/>
      <c r="C1" s="23"/>
      <c r="D1" s="23"/>
      <c r="E1" s="47"/>
      <c r="F1" s="48"/>
      <c r="M1" s="17"/>
      <c r="N1" s="17"/>
    </row>
    <row r="2" spans="1:14" x14ac:dyDescent="0.25">
      <c r="A2" s="17" t="s">
        <v>34</v>
      </c>
      <c r="B2" s="23"/>
      <c r="C2" s="51" t="s">
        <v>32</v>
      </c>
      <c r="D2" s="52"/>
      <c r="E2" s="49"/>
      <c r="F2" s="49"/>
      <c r="K2" s="17"/>
      <c r="L2" s="4"/>
      <c r="M2" s="17"/>
      <c r="N2" s="17"/>
    </row>
    <row r="3" spans="1:14" x14ac:dyDescent="0.25">
      <c r="A3" s="17" t="s">
        <v>33</v>
      </c>
      <c r="B3" s="23"/>
      <c r="C3" s="51" t="s">
        <v>75</v>
      </c>
      <c r="D3" s="52"/>
      <c r="E3" s="49"/>
      <c r="F3" s="49"/>
      <c r="K3" s="4"/>
      <c r="M3" s="17"/>
      <c r="N3" s="17"/>
    </row>
    <row r="4" spans="1:14" x14ac:dyDescent="0.25">
      <c r="A4" s="17"/>
      <c r="B4" s="48"/>
      <c r="C4" s="51"/>
      <c r="D4" s="51"/>
      <c r="E4" s="49"/>
      <c r="F4" s="49"/>
    </row>
    <row r="5" spans="1:14" x14ac:dyDescent="0.25">
      <c r="C5" s="53"/>
      <c r="D5" s="53"/>
    </row>
    <row r="6" spans="1:14" x14ac:dyDescent="0.25">
      <c r="A6" s="17" t="s">
        <v>37</v>
      </c>
      <c r="C6" s="51" t="s">
        <v>34</v>
      </c>
      <c r="D6" s="53"/>
    </row>
    <row r="7" spans="1:14" x14ac:dyDescent="0.25">
      <c r="A7" s="17" t="s">
        <v>38</v>
      </c>
      <c r="C7" s="54" t="s">
        <v>98</v>
      </c>
      <c r="D7" s="55">
        <v>0.2</v>
      </c>
      <c r="J7" s="17"/>
    </row>
    <row r="8" spans="1:14" x14ac:dyDescent="0.25">
      <c r="C8" s="56" t="s">
        <v>99</v>
      </c>
      <c r="D8" s="55">
        <v>0.4</v>
      </c>
    </row>
    <row r="9" spans="1:14" ht="19.5" x14ac:dyDescent="0.3">
      <c r="A9" s="1"/>
      <c r="B9" s="13"/>
      <c r="C9" s="54" t="s">
        <v>103</v>
      </c>
      <c r="D9" s="57">
        <v>0.6</v>
      </c>
      <c r="E9" s="12"/>
      <c r="F9" s="12"/>
      <c r="G9" s="12"/>
      <c r="H9" s="12"/>
    </row>
    <row r="10" spans="1:14" ht="19.5" x14ac:dyDescent="0.3">
      <c r="A10" s="2"/>
      <c r="B10" s="13"/>
      <c r="C10" s="51" t="s">
        <v>33</v>
      </c>
      <c r="D10" s="55"/>
      <c r="E10" s="12"/>
      <c r="F10" s="12"/>
      <c r="G10" s="12"/>
      <c r="H10" s="12"/>
    </row>
    <row r="11" spans="1:14" ht="19.5" x14ac:dyDescent="0.3">
      <c r="A11" s="2"/>
      <c r="B11" s="50"/>
      <c r="C11" s="54" t="s">
        <v>98</v>
      </c>
      <c r="D11" s="55">
        <v>0.3</v>
      </c>
      <c r="E11" s="12"/>
      <c r="F11" s="12"/>
      <c r="G11" s="12"/>
      <c r="H11" s="12"/>
    </row>
    <row r="12" spans="1:14" ht="19.5" x14ac:dyDescent="0.3">
      <c r="A12" s="2"/>
      <c r="B12" s="50"/>
      <c r="C12" s="56" t="s">
        <v>99</v>
      </c>
      <c r="D12" s="55">
        <v>0.5</v>
      </c>
      <c r="E12" s="12"/>
      <c r="F12" s="12"/>
      <c r="G12" s="12"/>
      <c r="H12" s="12"/>
    </row>
    <row r="13" spans="1:14" ht="19.5" x14ac:dyDescent="0.3">
      <c r="A13" s="2"/>
      <c r="B13" s="46"/>
      <c r="C13" s="54" t="s">
        <v>103</v>
      </c>
      <c r="D13" s="57">
        <v>0.7</v>
      </c>
    </row>
    <row r="14" spans="1:14" ht="77.45" customHeight="1" x14ac:dyDescent="0.3">
      <c r="A14" s="2"/>
      <c r="B14" s="18"/>
      <c r="C14" s="19"/>
      <c r="D14" s="18"/>
      <c r="E14" s="18"/>
      <c r="F14" s="18"/>
      <c r="G14" s="18"/>
      <c r="H14" s="18"/>
      <c r="I14" s="18"/>
    </row>
    <row r="15" spans="1:14" ht="77.45" customHeight="1" x14ac:dyDescent="0.3">
      <c r="A15" s="2"/>
      <c r="B15" s="19"/>
      <c r="C15" s="20"/>
      <c r="D15" s="18"/>
      <c r="E15" s="18"/>
      <c r="F15" s="18"/>
      <c r="G15" s="18"/>
      <c r="H15" s="18"/>
      <c r="I15" s="18"/>
    </row>
    <row r="16" spans="1:14" ht="77.45" customHeight="1" x14ac:dyDescent="0.3">
      <c r="A16" s="2"/>
      <c r="B16" s="243"/>
      <c r="C16" s="243"/>
      <c r="D16" s="18"/>
      <c r="E16" s="18"/>
      <c r="F16" s="18"/>
      <c r="G16" s="18"/>
      <c r="H16" s="18"/>
      <c r="I16" s="18"/>
    </row>
    <row r="17" spans="1:9" ht="77.45" customHeight="1" x14ac:dyDescent="0.3">
      <c r="A17" s="2"/>
      <c r="B17" s="244"/>
      <c r="C17" s="245"/>
      <c r="D17" s="18"/>
      <c r="E17" s="18"/>
      <c r="F17" s="18"/>
      <c r="G17" s="18"/>
      <c r="H17" s="18"/>
      <c r="I17" s="18"/>
    </row>
    <row r="18" spans="1:9" ht="77.45" customHeight="1" x14ac:dyDescent="0.3">
      <c r="A18" s="2"/>
      <c r="B18" s="241"/>
      <c r="C18" s="242"/>
      <c r="D18" s="18"/>
      <c r="E18" s="18"/>
      <c r="F18" s="18"/>
      <c r="G18" s="18"/>
      <c r="H18" s="18"/>
      <c r="I18" s="18"/>
    </row>
    <row r="19" spans="1:9" ht="77.45" customHeight="1" x14ac:dyDescent="0.3">
      <c r="A19" s="2"/>
      <c r="B19" s="21"/>
      <c r="C19" s="21"/>
      <c r="D19" s="18"/>
      <c r="E19" s="18"/>
      <c r="F19" s="18"/>
      <c r="G19" s="18"/>
      <c r="H19" s="18"/>
      <c r="I19" s="18"/>
    </row>
    <row r="20" spans="1:9" ht="77.45" customHeight="1" x14ac:dyDescent="0.3">
      <c r="A20" s="2"/>
      <c r="B20" s="21"/>
      <c r="C20" s="22" t="str">
        <f>IF(ABS(('Business Bk Stmt Calculator'!T9-'Business Bk Stmt Calculator'!T7)/'Business Bk Stmt Calculator'!T7)&gt;=10%,"N/A",MIN('Business Bk Stmt Calculator'!L6,IF('Business Bk Stmt Calculator'!T9&lt;'Business Bk Stmt Calculator'!T7,'Business Bk Stmt Calculator'!T9*(1-'Business Bk Stmt Calculator'!T11),'Business Bk Stmt Calculator'!T7*(1-'Business Bk Stmt Calculator'!T11))))</f>
        <v>N/A</v>
      </c>
      <c r="D20" s="18"/>
      <c r="E20" s="18"/>
      <c r="F20" s="18"/>
      <c r="G20" s="18"/>
      <c r="H20" s="18"/>
      <c r="I20" s="18"/>
    </row>
    <row r="21" spans="1:9" ht="77.45" customHeight="1" x14ac:dyDescent="0.3">
      <c r="A21" s="2"/>
      <c r="B21" s="21"/>
      <c r="C21" s="21"/>
      <c r="D21" s="18"/>
      <c r="E21" s="18"/>
      <c r="F21" s="18"/>
      <c r="G21" s="18"/>
      <c r="H21" s="18"/>
      <c r="I21" s="18"/>
    </row>
    <row r="22" spans="1:9" x14ac:dyDescent="0.25">
      <c r="B22" s="18"/>
      <c r="C22" s="18"/>
      <c r="D22" s="18"/>
      <c r="E22" s="18"/>
      <c r="F22" s="18"/>
      <c r="G22" s="18"/>
      <c r="H22" s="18"/>
      <c r="I22" s="18"/>
    </row>
    <row r="23" spans="1:9" x14ac:dyDescent="0.25">
      <c r="B23" s="18"/>
      <c r="C23" s="18"/>
      <c r="D23" s="18"/>
      <c r="E23" s="18"/>
      <c r="F23" s="18"/>
      <c r="G23" s="18"/>
      <c r="H23" s="18"/>
      <c r="I23" s="18"/>
    </row>
    <row r="24" spans="1:9" x14ac:dyDescent="0.25">
      <c r="B24" s="18"/>
      <c r="C24" s="18"/>
      <c r="D24" s="18"/>
      <c r="E24" s="18"/>
      <c r="F24" s="18"/>
      <c r="G24" s="18"/>
      <c r="H24" s="18"/>
      <c r="I24" s="18"/>
    </row>
    <row r="25" spans="1:9" x14ac:dyDescent="0.25">
      <c r="B25" s="18"/>
      <c r="C25" s="18"/>
      <c r="D25" s="18"/>
      <c r="E25" s="18"/>
      <c r="F25" s="18"/>
      <c r="G25" s="18"/>
      <c r="H25" s="18"/>
      <c r="I25" s="18"/>
    </row>
    <row r="26" spans="1:9" x14ac:dyDescent="0.25">
      <c r="B26" s="18"/>
      <c r="C26" s="18"/>
      <c r="D26" s="18"/>
      <c r="E26" s="18"/>
      <c r="F26" s="18"/>
      <c r="G26" s="18"/>
      <c r="H26" s="18"/>
      <c r="I26" s="18"/>
    </row>
    <row r="27" spans="1:9" x14ac:dyDescent="0.25">
      <c r="B27" s="18"/>
      <c r="C27" s="18"/>
      <c r="D27" s="18"/>
      <c r="E27" s="18"/>
      <c r="F27" s="18"/>
      <c r="G27" s="18"/>
      <c r="H27" s="18"/>
      <c r="I27" s="18"/>
    </row>
    <row r="28" spans="1:9" x14ac:dyDescent="0.25">
      <c r="B28" s="18"/>
      <c r="C28" s="18"/>
      <c r="D28" s="18"/>
      <c r="E28" s="18"/>
      <c r="F28" s="18"/>
      <c r="G28" s="18"/>
      <c r="H28" s="18"/>
      <c r="I28" s="18"/>
    </row>
    <row r="29" spans="1:9" x14ac:dyDescent="0.25">
      <c r="B29" s="18"/>
      <c r="C29" s="18"/>
      <c r="D29" s="18"/>
      <c r="E29" s="18"/>
      <c r="F29" s="18"/>
      <c r="G29" s="18"/>
      <c r="H29" s="18"/>
      <c r="I29" s="18"/>
    </row>
    <row r="30" spans="1:9" x14ac:dyDescent="0.25">
      <c r="B30" s="18"/>
      <c r="C30" s="18"/>
      <c r="D30" s="18"/>
      <c r="E30" s="18"/>
      <c r="F30" s="18"/>
      <c r="G30" s="18"/>
      <c r="H30" s="18"/>
      <c r="I30" s="18"/>
    </row>
    <row r="31" spans="1:9" x14ac:dyDescent="0.25">
      <c r="B31" s="18"/>
      <c r="C31" s="18"/>
      <c r="D31" s="18"/>
      <c r="E31" s="18"/>
      <c r="F31" s="18"/>
      <c r="G31" s="18"/>
      <c r="H31" s="18"/>
      <c r="I31" s="18"/>
    </row>
    <row r="32" spans="1:9" x14ac:dyDescent="0.25">
      <c r="B32" s="18"/>
      <c r="C32" s="18"/>
      <c r="D32" s="18"/>
      <c r="E32" s="18"/>
      <c r="F32" s="18"/>
      <c r="G32" s="18"/>
      <c r="H32" s="18"/>
      <c r="I32" s="18"/>
    </row>
    <row r="33" spans="2:9" x14ac:dyDescent="0.25">
      <c r="B33" s="18"/>
      <c r="C33" s="18"/>
      <c r="D33" s="18"/>
      <c r="E33" s="18"/>
      <c r="F33" s="18"/>
      <c r="G33" s="18"/>
      <c r="H33" s="18"/>
      <c r="I33" s="18"/>
    </row>
    <row r="34" spans="2:9" x14ac:dyDescent="0.25">
      <c r="B34" s="18"/>
      <c r="C34" s="18"/>
      <c r="D34" s="18"/>
      <c r="E34" s="18"/>
      <c r="F34" s="18"/>
      <c r="G34" s="18"/>
      <c r="H34" s="18"/>
      <c r="I34" s="18"/>
    </row>
    <row r="35" spans="2:9" x14ac:dyDescent="0.25">
      <c r="B35" s="18"/>
      <c r="C35" s="18"/>
      <c r="D35" s="18"/>
      <c r="E35" s="18"/>
      <c r="F35" s="18"/>
      <c r="G35" s="18"/>
      <c r="H35" s="18"/>
      <c r="I35" s="18"/>
    </row>
    <row r="36" spans="2:9" x14ac:dyDescent="0.25">
      <c r="B36" s="18"/>
      <c r="C36" s="18"/>
      <c r="D36" s="18"/>
      <c r="E36" s="18"/>
      <c r="F36" s="18"/>
      <c r="G36" s="18"/>
      <c r="H36" s="18"/>
      <c r="I36" s="18"/>
    </row>
    <row r="37" spans="2:9" x14ac:dyDescent="0.25">
      <c r="B37" s="18"/>
      <c r="C37" s="18"/>
      <c r="D37" s="18"/>
      <c r="E37" s="18"/>
      <c r="F37" s="18"/>
      <c r="G37" s="18"/>
      <c r="H37" s="18"/>
      <c r="I37" s="18"/>
    </row>
    <row r="38" spans="2:9" x14ac:dyDescent="0.25">
      <c r="B38" s="18"/>
      <c r="C38" s="18"/>
      <c r="D38" s="18"/>
      <c r="E38" s="18"/>
      <c r="F38" s="18"/>
      <c r="G38" s="18"/>
      <c r="H38" s="18"/>
      <c r="I38" s="18"/>
    </row>
    <row r="39" spans="2:9" x14ac:dyDescent="0.25">
      <c r="B39" s="18"/>
      <c r="C39" s="18"/>
      <c r="D39" s="18"/>
      <c r="E39" s="18"/>
      <c r="F39" s="18"/>
      <c r="G39" s="18"/>
      <c r="H39" s="18"/>
      <c r="I39" s="18"/>
    </row>
    <row r="40" spans="2:9" x14ac:dyDescent="0.25">
      <c r="B40" s="18"/>
      <c r="C40" s="18"/>
      <c r="D40" s="18"/>
      <c r="E40" s="18"/>
      <c r="F40" s="18"/>
      <c r="G40" s="18"/>
      <c r="H40" s="18"/>
      <c r="I40" s="18"/>
    </row>
    <row r="41" spans="2:9" x14ac:dyDescent="0.25">
      <c r="B41" s="18"/>
      <c r="C41" s="18"/>
      <c r="D41" s="18"/>
      <c r="E41" s="18"/>
      <c r="F41" s="18"/>
      <c r="G41" s="18"/>
      <c r="H41" s="18"/>
      <c r="I41" s="18"/>
    </row>
    <row r="42" spans="2:9" x14ac:dyDescent="0.25">
      <c r="B42" s="18"/>
      <c r="C42" s="18"/>
      <c r="D42" s="18"/>
      <c r="E42" s="18"/>
      <c r="F42" s="18"/>
      <c r="G42" s="18"/>
      <c r="H42" s="18"/>
      <c r="I42" s="18"/>
    </row>
    <row r="43" spans="2:9" x14ac:dyDescent="0.25">
      <c r="B43" s="18"/>
      <c r="C43" s="18"/>
      <c r="D43" s="18"/>
      <c r="E43" s="18"/>
      <c r="F43" s="18"/>
      <c r="G43" s="18"/>
      <c r="H43" s="18"/>
      <c r="I43" s="18"/>
    </row>
    <row r="44" spans="2:9" x14ac:dyDescent="0.25">
      <c r="B44" s="18"/>
      <c r="C44" s="18"/>
      <c r="D44" s="18"/>
      <c r="E44" s="18"/>
      <c r="F44" s="18"/>
      <c r="G44" s="18"/>
      <c r="H44" s="18"/>
      <c r="I44" s="18"/>
    </row>
    <row r="45" spans="2:9" x14ac:dyDescent="0.25">
      <c r="B45" s="18"/>
      <c r="C45" s="18"/>
      <c r="D45" s="18"/>
      <c r="E45" s="18"/>
      <c r="F45" s="18"/>
      <c r="G45" s="18"/>
      <c r="H45" s="18"/>
      <c r="I45" s="18"/>
    </row>
    <row r="46" spans="2:9" x14ac:dyDescent="0.25">
      <c r="B46" s="18"/>
      <c r="C46" s="18"/>
      <c r="D46" s="18"/>
      <c r="E46" s="18"/>
      <c r="F46" s="18"/>
      <c r="G46" s="18"/>
      <c r="H46" s="18"/>
      <c r="I46" s="18"/>
    </row>
    <row r="47" spans="2:9" x14ac:dyDescent="0.25">
      <c r="B47" s="18"/>
      <c r="C47" s="18"/>
      <c r="D47" s="18"/>
      <c r="E47" s="18"/>
      <c r="F47" s="18"/>
      <c r="G47" s="18"/>
      <c r="H47" s="18"/>
      <c r="I47" s="18"/>
    </row>
    <row r="48" spans="2:9" x14ac:dyDescent="0.25">
      <c r="B48" s="18"/>
      <c r="C48" s="18"/>
      <c r="D48" s="18"/>
      <c r="E48" s="18"/>
      <c r="F48" s="18"/>
      <c r="G48" s="18"/>
      <c r="H48" s="18"/>
      <c r="I48" s="18"/>
    </row>
    <row r="49" spans="2:9" x14ac:dyDescent="0.25">
      <c r="B49" s="18"/>
      <c r="C49" s="18"/>
      <c r="D49" s="18"/>
      <c r="E49" s="18"/>
      <c r="F49" s="18"/>
      <c r="G49" s="18"/>
      <c r="H49" s="18"/>
      <c r="I49" s="18"/>
    </row>
    <row r="50" spans="2:9" x14ac:dyDescent="0.25">
      <c r="B50" s="18"/>
      <c r="C50" s="18"/>
      <c r="D50" s="18"/>
      <c r="E50" s="18"/>
      <c r="F50" s="18"/>
      <c r="G50" s="18"/>
      <c r="H50" s="18"/>
      <c r="I50" s="18"/>
    </row>
    <row r="51" spans="2:9" x14ac:dyDescent="0.25">
      <c r="B51" s="18"/>
      <c r="C51" s="18"/>
      <c r="D51" s="18"/>
      <c r="E51" s="18"/>
      <c r="F51" s="18"/>
      <c r="G51" s="18"/>
      <c r="H51" s="18"/>
      <c r="I51" s="18"/>
    </row>
    <row r="52" spans="2:9" x14ac:dyDescent="0.25">
      <c r="B52" s="18"/>
      <c r="C52" s="18"/>
      <c r="D52" s="18"/>
      <c r="E52" s="18"/>
      <c r="F52" s="18"/>
      <c r="G52" s="18"/>
      <c r="H52" s="18"/>
      <c r="I52" s="18"/>
    </row>
    <row r="53" spans="2:9" x14ac:dyDescent="0.25">
      <c r="B53" s="18"/>
      <c r="C53" s="18"/>
      <c r="D53" s="18"/>
      <c r="E53" s="18"/>
      <c r="F53" s="18"/>
      <c r="G53" s="18"/>
      <c r="H53" s="18"/>
      <c r="I53" s="18"/>
    </row>
    <row r="54" spans="2:9" x14ac:dyDescent="0.25">
      <c r="B54" s="18"/>
      <c r="C54" s="18"/>
      <c r="D54" s="18"/>
      <c r="E54" s="18"/>
      <c r="F54" s="18"/>
      <c r="G54" s="18"/>
      <c r="H54" s="18"/>
      <c r="I54" s="18"/>
    </row>
    <row r="55" spans="2:9" x14ac:dyDescent="0.25">
      <c r="B55" s="18"/>
      <c r="C55" s="18"/>
      <c r="D55" s="18"/>
      <c r="E55" s="18"/>
      <c r="F55" s="18"/>
      <c r="G55" s="18"/>
      <c r="H55" s="18"/>
      <c r="I55" s="18"/>
    </row>
    <row r="56" spans="2:9" x14ac:dyDescent="0.25">
      <c r="B56" s="18"/>
      <c r="C56" s="18"/>
      <c r="D56" s="18"/>
      <c r="E56" s="18"/>
      <c r="F56" s="18"/>
      <c r="G56" s="18"/>
      <c r="H56" s="18"/>
      <c r="I56" s="18"/>
    </row>
    <row r="57" spans="2:9" x14ac:dyDescent="0.25">
      <c r="B57" s="18"/>
      <c r="C57" s="18"/>
      <c r="D57" s="18"/>
      <c r="E57" s="18"/>
      <c r="F57" s="18"/>
      <c r="G57" s="18"/>
      <c r="H57" s="18"/>
      <c r="I57" s="18"/>
    </row>
    <row r="58" spans="2:9" x14ac:dyDescent="0.25">
      <c r="B58" s="18"/>
      <c r="C58" s="18"/>
      <c r="D58" s="18"/>
      <c r="E58" s="18"/>
      <c r="F58" s="18"/>
      <c r="G58" s="18"/>
      <c r="H58" s="18"/>
      <c r="I58" s="18"/>
    </row>
    <row r="59" spans="2:9" x14ac:dyDescent="0.25">
      <c r="B59" s="18"/>
      <c r="C59" s="18"/>
      <c r="D59" s="18"/>
      <c r="E59" s="18"/>
      <c r="F59" s="18"/>
      <c r="G59" s="18"/>
      <c r="H59" s="18"/>
      <c r="I59" s="18"/>
    </row>
    <row r="60" spans="2:9" x14ac:dyDescent="0.25">
      <c r="B60" s="18"/>
      <c r="C60" s="18"/>
      <c r="D60" s="18"/>
      <c r="E60" s="18"/>
      <c r="F60" s="18"/>
      <c r="G60" s="18"/>
      <c r="H60" s="18"/>
      <c r="I60" s="18"/>
    </row>
    <row r="61" spans="2:9" x14ac:dyDescent="0.25">
      <c r="B61" s="18"/>
      <c r="C61" s="18"/>
      <c r="D61" s="18"/>
      <c r="E61" s="18"/>
      <c r="F61" s="18"/>
      <c r="G61" s="18"/>
      <c r="H61" s="18"/>
      <c r="I61" s="18"/>
    </row>
    <row r="62" spans="2:9" x14ac:dyDescent="0.25">
      <c r="B62" s="18"/>
      <c r="C62" s="18"/>
      <c r="D62" s="18"/>
      <c r="E62" s="18"/>
      <c r="F62" s="18"/>
      <c r="G62" s="18"/>
      <c r="H62" s="18"/>
      <c r="I62" s="18"/>
    </row>
    <row r="63" spans="2:9" x14ac:dyDescent="0.25">
      <c r="B63" s="18"/>
      <c r="C63" s="18"/>
      <c r="D63" s="18"/>
      <c r="E63" s="18"/>
      <c r="F63" s="18"/>
      <c r="G63" s="18"/>
      <c r="H63" s="18"/>
      <c r="I63" s="18"/>
    </row>
    <row r="64" spans="2:9" x14ac:dyDescent="0.25">
      <c r="B64" s="18"/>
      <c r="C64" s="18"/>
      <c r="D64" s="18"/>
      <c r="E64" s="18"/>
      <c r="F64" s="18"/>
      <c r="G64" s="18"/>
      <c r="H64" s="18"/>
      <c r="I64" s="18"/>
    </row>
    <row r="65" spans="2:9" x14ac:dyDescent="0.25">
      <c r="B65" s="18"/>
      <c r="C65" s="18"/>
      <c r="D65" s="18"/>
      <c r="E65" s="18"/>
      <c r="F65" s="18"/>
      <c r="G65" s="18"/>
      <c r="H65" s="18"/>
      <c r="I65" s="18"/>
    </row>
    <row r="66" spans="2:9" x14ac:dyDescent="0.25">
      <c r="B66" s="18"/>
      <c r="C66" s="18"/>
      <c r="D66" s="18"/>
      <c r="E66" s="18"/>
      <c r="F66" s="18"/>
      <c r="G66" s="18"/>
      <c r="H66" s="18"/>
      <c r="I66" s="18"/>
    </row>
    <row r="67" spans="2:9" x14ac:dyDescent="0.25">
      <c r="B67" s="18"/>
      <c r="C67" s="18"/>
      <c r="D67" s="18"/>
      <c r="E67" s="18"/>
      <c r="F67" s="18"/>
      <c r="G67" s="18"/>
      <c r="H67" s="18"/>
      <c r="I67" s="18"/>
    </row>
    <row r="68" spans="2:9" x14ac:dyDescent="0.25">
      <c r="B68" s="18"/>
      <c r="C68" s="18"/>
      <c r="D68" s="18"/>
      <c r="E68" s="18"/>
      <c r="F68" s="18"/>
      <c r="G68" s="18"/>
      <c r="H68" s="18"/>
      <c r="I68" s="18"/>
    </row>
    <row r="69" spans="2:9" x14ac:dyDescent="0.25">
      <c r="B69" s="18"/>
      <c r="C69" s="18"/>
      <c r="D69" s="18"/>
      <c r="E69" s="18"/>
      <c r="F69" s="18"/>
      <c r="G69" s="18"/>
      <c r="H69" s="18"/>
      <c r="I69" s="18"/>
    </row>
    <row r="70" spans="2:9" x14ac:dyDescent="0.25">
      <c r="B70" s="18"/>
      <c r="C70" s="18"/>
      <c r="D70" s="18"/>
      <c r="E70" s="18"/>
      <c r="F70" s="18"/>
      <c r="G70" s="18"/>
      <c r="H70" s="18"/>
      <c r="I70" s="18"/>
    </row>
    <row r="71" spans="2:9" x14ac:dyDescent="0.25">
      <c r="B71" s="18"/>
      <c r="C71" s="18"/>
      <c r="D71" s="18"/>
      <c r="E71" s="18"/>
      <c r="F71" s="18"/>
      <c r="G71" s="18"/>
      <c r="H71" s="18"/>
      <c r="I71" s="18"/>
    </row>
    <row r="72" spans="2:9" x14ac:dyDescent="0.25">
      <c r="B72" s="18"/>
      <c r="C72" s="18"/>
      <c r="D72" s="18"/>
      <c r="E72" s="18"/>
      <c r="F72" s="18"/>
      <c r="G72" s="18"/>
      <c r="H72" s="18"/>
      <c r="I72" s="18"/>
    </row>
  </sheetData>
  <sortState xmlns:xlrd2="http://schemas.microsoft.com/office/spreadsheetml/2017/richdata2" ref="C7:D9">
    <sortCondition ref="D7:D9"/>
  </sortState>
  <mergeCells count="3">
    <mergeCell ref="B18:C18"/>
    <mergeCell ref="B16:C16"/>
    <mergeCell ref="B17:C17"/>
  </mergeCells>
  <conditionalFormatting sqref="B17:C17">
    <cfRule type="cellIs" dxfId="7" priority="1" operator="equal">
      <formula>"NO"</formula>
    </cfRule>
    <cfRule type="cellIs" dxfId="6" priority="2" operator="equal">
      <formula>"YES"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61519-2A55-40F1-984F-7F58A2F42A7B}">
  <sheetPr codeName="Sheet4"/>
  <dimension ref="A1:G20"/>
  <sheetViews>
    <sheetView workbookViewId="0">
      <selection activeCell="C9" sqref="C9"/>
    </sheetView>
  </sheetViews>
  <sheetFormatPr defaultColWidth="9.140625" defaultRowHeight="15" x14ac:dyDescent="0.25"/>
  <cols>
    <col min="1" max="1" width="40" style="23" customWidth="1"/>
    <col min="2" max="2" width="41.28515625" style="23" bestFit="1" customWidth="1"/>
    <col min="3" max="3" width="21.140625" style="23" bestFit="1" customWidth="1"/>
    <col min="4" max="4" width="18.5703125" style="23" bestFit="1" customWidth="1"/>
    <col min="5" max="6" width="55.5703125" style="23" bestFit="1" customWidth="1"/>
    <col min="7" max="7" width="14.28515625" style="23" bestFit="1" customWidth="1"/>
    <col min="8" max="16384" width="9.140625" style="23"/>
  </cols>
  <sheetData>
    <row r="1" spans="1:7" x14ac:dyDescent="0.25">
      <c r="B1" s="23" t="s">
        <v>44</v>
      </c>
      <c r="C1" s="23">
        <f>IF('Business Bk Stmt Calculator'!H6=24,COUNTIF('Business Bk Stmt Calculator'!B19:B42,"&gt;3/31/2020"),COUNTIF('Business Bk Stmt Calculator'!B19:B30,"&gt;3/31/2020"))</f>
        <v>12</v>
      </c>
      <c r="F1" s="23" t="s">
        <v>45</v>
      </c>
      <c r="G1" s="23">
        <f>IF('Business Bk Stmt Calculator'!H6=24,COUNTIF('Business Bk Stmt Calculator'!B19:B42,"&lt;4/1/2020"),COUNTIF('Business Bk Stmt Calculator'!B19:B30,"&lt;4/1/2020"))</f>
        <v>0</v>
      </c>
    </row>
    <row r="3" spans="1:7" x14ac:dyDescent="0.25">
      <c r="B3" s="23" t="s">
        <v>46</v>
      </c>
      <c r="C3" s="24">
        <f>IF('Business Bk Stmt Calculator'!H6=24,SUMIF('Business Bk Stmt Calculator'!B19:B42,"&gt;3/31/2020",'Business Bk Stmt Calculator'!T19:T42),SUMIF('Business Bk Stmt Calculator'!B19:B30,"&gt;3/31/2020",'Business Bk Stmt Calculator'!T19:T30))</f>
        <v>99420</v>
      </c>
      <c r="F3" s="23" t="s">
        <v>47</v>
      </c>
      <c r="G3" s="24">
        <f>IF('Business Bk Stmt Calculator'!H6=24,SUMIF('Business Bk Stmt Calculator'!B19:B42,"&lt;4/1/2020",'Business Bk Stmt Calculator'!T19:T42),SUMIF('Business Bk Stmt Calculator'!B19:B30,"&lt;4/1/2020",'Business Bk Stmt Calculator'!T19:T30))</f>
        <v>0</v>
      </c>
    </row>
    <row r="6" spans="1:7" x14ac:dyDescent="0.25">
      <c r="B6" s="23" t="s">
        <v>48</v>
      </c>
      <c r="C6" s="25">
        <f>C3/C1</f>
        <v>8285</v>
      </c>
      <c r="F6" s="23" t="s">
        <v>49</v>
      </c>
      <c r="G6" s="25" t="e">
        <f>G3/G1</f>
        <v>#DIV/0!</v>
      </c>
    </row>
    <row r="8" spans="1:7" x14ac:dyDescent="0.25">
      <c r="B8" s="26" t="s">
        <v>50</v>
      </c>
      <c r="C8" s="27" t="e">
        <f>(C6-G6)/G6</f>
        <v>#DIV/0!</v>
      </c>
      <c r="D8" s="34" t="str">
        <f>IFERROR(IF($E$8&lt;=5%,0,IF(AND($E$8&lt;=10%,$E$8&gt;5%),5%,IF(AND($E$8&lt;=20%,$E$8&gt;10%),10%,IF(AND($E$8&lt;=30%,$E$8&gt;20%),15%,IF(AND($E$8&lt;=40%,$E$8&gt;30%),20%,IF($E$8&gt;40%,"DNQ")))))),"")</f>
        <v/>
      </c>
      <c r="E8" s="35" t="e">
        <f>C8*-1</f>
        <v>#DIV/0!</v>
      </c>
    </row>
    <row r="9" spans="1:7" x14ac:dyDescent="0.25">
      <c r="C9" s="36" t="s">
        <v>76</v>
      </c>
      <c r="D9" s="34">
        <f>IFERROR(IF(D8=5%,5%,IF(D8=10%,10%,IF(D8=15%,10%,IF(D8=20%,"Case by Case",IF(D8="DNQ","DNQ",0))))),"")</f>
        <v>0</v>
      </c>
    </row>
    <row r="10" spans="1:7" x14ac:dyDescent="0.25">
      <c r="D10" s="34"/>
    </row>
    <row r="12" spans="1:7" x14ac:dyDescent="0.25">
      <c r="B12" s="26" t="s">
        <v>51</v>
      </c>
    </row>
    <row r="14" spans="1:7" ht="15.75" thickBot="1" x14ac:dyDescent="0.3">
      <c r="A14" s="23" t="s">
        <v>52</v>
      </c>
      <c r="B14" s="28" t="s">
        <v>53</v>
      </c>
      <c r="C14" s="28" t="s">
        <v>54</v>
      </c>
      <c r="D14" s="28" t="s">
        <v>55</v>
      </c>
      <c r="E14" s="28" t="s">
        <v>56</v>
      </c>
      <c r="F14" s="28" t="s">
        <v>57</v>
      </c>
    </row>
    <row r="15" spans="1:7" ht="15.75" thickBot="1" x14ac:dyDescent="0.3">
      <c r="A15" s="33" t="e">
        <f>IF(AND($C$8&lt;0,$C$8&gt;=-0.05),"This Row May Apply"," ")</f>
        <v>#DIV/0!</v>
      </c>
      <c r="B15" s="29" t="s">
        <v>58</v>
      </c>
      <c r="C15" s="30" t="s">
        <v>59</v>
      </c>
      <c r="D15" s="30" t="s">
        <v>59</v>
      </c>
      <c r="E15" s="30" t="s">
        <v>59</v>
      </c>
      <c r="F15" s="31" t="s">
        <v>60</v>
      </c>
    </row>
    <row r="16" spans="1:7" ht="15.75" thickBot="1" x14ac:dyDescent="0.3">
      <c r="A16" s="33" t="e">
        <f>IF(AND($C$8&lt;-0.05,$C$8&gt;=-0.1),"This Row May Apply"," ")</f>
        <v>#DIV/0!</v>
      </c>
      <c r="B16" s="29" t="s">
        <v>61</v>
      </c>
      <c r="C16" s="32">
        <v>0.05</v>
      </c>
      <c r="D16" s="30" t="s">
        <v>62</v>
      </c>
      <c r="E16" s="30" t="s">
        <v>63</v>
      </c>
      <c r="F16" s="31" t="s">
        <v>64</v>
      </c>
    </row>
    <row r="17" spans="1:6" ht="15.75" thickBot="1" x14ac:dyDescent="0.3">
      <c r="A17" s="33" t="e">
        <f>IF(AND($C$8&lt;-0.1,$C$8&gt;=-0.2),"This Row May Apply"," ")</f>
        <v>#DIV/0!</v>
      </c>
      <c r="B17" s="29" t="s">
        <v>65</v>
      </c>
      <c r="C17" s="32">
        <v>0.1</v>
      </c>
      <c r="D17" s="30" t="s">
        <v>66</v>
      </c>
      <c r="E17" s="30" t="s">
        <v>67</v>
      </c>
      <c r="F17" s="31" t="s">
        <v>64</v>
      </c>
    </row>
    <row r="18" spans="1:6" ht="15.75" thickBot="1" x14ac:dyDescent="0.3">
      <c r="A18" s="33" t="e">
        <f>IF(AND($C$8&lt;-0.2,$C$8&gt;=-0.3),"This Row May Apply"," ")</f>
        <v>#DIV/0!</v>
      </c>
      <c r="B18" s="29" t="s">
        <v>68</v>
      </c>
      <c r="C18" s="32">
        <v>0.15</v>
      </c>
      <c r="D18" s="30" t="s">
        <v>66</v>
      </c>
      <c r="E18" s="30" t="s">
        <v>69</v>
      </c>
      <c r="F18" s="31" t="s">
        <v>70</v>
      </c>
    </row>
    <row r="19" spans="1:6" ht="15.75" thickBot="1" x14ac:dyDescent="0.3">
      <c r="A19" s="33" t="e">
        <f>IF(AND($C$8&lt;-0.3,$C$8&gt;=-0.4),"This Row May Apply"," ")</f>
        <v>#DIV/0!</v>
      </c>
      <c r="B19" s="29" t="s">
        <v>71</v>
      </c>
      <c r="C19" s="32">
        <v>0.2</v>
      </c>
      <c r="D19" s="30" t="s">
        <v>72</v>
      </c>
      <c r="E19" s="30" t="s">
        <v>72</v>
      </c>
      <c r="F19" s="31" t="s">
        <v>70</v>
      </c>
    </row>
    <row r="20" spans="1:6" ht="15.75" thickBot="1" x14ac:dyDescent="0.3">
      <c r="A20" s="33" t="e">
        <f>IF(C8&lt;-0.400000001,"These Restrictions May Apply"," ")</f>
        <v>#DIV/0!</v>
      </c>
      <c r="B20" s="29" t="s">
        <v>73</v>
      </c>
      <c r="C20" s="30" t="s">
        <v>74</v>
      </c>
      <c r="D20" s="30" t="s">
        <v>74</v>
      </c>
      <c r="E20" s="30" t="s">
        <v>74</v>
      </c>
      <c r="F20" s="31" t="s">
        <v>74</v>
      </c>
    </row>
  </sheetData>
  <conditionalFormatting sqref="B15:F15">
    <cfRule type="expression" dxfId="5" priority="6">
      <formula>"if(and($B$12&lt;=-.05,$B$12&gt;-.1)"</formula>
    </cfRule>
  </conditionalFormatting>
  <conditionalFormatting sqref="B15">
    <cfRule type="expression" dxfId="4" priority="4">
      <formula>"if($B$12&lt;0)"</formula>
    </cfRule>
    <cfRule type="expression" dxfId="3" priority="5">
      <formula>"if($B$12&lt;-.05&gt;=-.1)"</formula>
    </cfRule>
  </conditionalFormatting>
  <conditionalFormatting sqref="B15:F15">
    <cfRule type="expression" dxfId="2" priority="3">
      <formula>"if($B$12&lt;0,"</formula>
    </cfRule>
  </conditionalFormatting>
  <conditionalFormatting sqref="C15">
    <cfRule type="expression" dxfId="1" priority="2">
      <formula>"if($B$12&gt;=.05)"</formula>
    </cfRule>
  </conditionalFormatting>
  <conditionalFormatting sqref="B20:F20">
    <cfRule type="expression" dxfId="0" priority="1">
      <formula>IF($C$8,"&lt;.4")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F3BC0-1D71-42FA-A855-3E49D307EFB4}">
  <sheetPr codeName="Sheet6"/>
  <dimension ref="A1:P24"/>
  <sheetViews>
    <sheetView workbookViewId="0">
      <selection sqref="A1:A12"/>
    </sheetView>
  </sheetViews>
  <sheetFormatPr defaultRowHeight="15" x14ac:dyDescent="0.25"/>
  <cols>
    <col min="2" max="2" width="14.42578125" customWidth="1"/>
  </cols>
  <sheetData>
    <row r="1" spans="1:16" x14ac:dyDescent="0.25">
      <c r="A1">
        <v>1</v>
      </c>
    </row>
    <row r="2" spans="1:16" x14ac:dyDescent="0.25">
      <c r="A2">
        <v>2</v>
      </c>
    </row>
    <row r="3" spans="1:16" x14ac:dyDescent="0.25">
      <c r="A3">
        <v>3</v>
      </c>
    </row>
    <row r="4" spans="1:16" x14ac:dyDescent="0.25">
      <c r="A4">
        <v>4</v>
      </c>
    </row>
    <row r="5" spans="1:16" x14ac:dyDescent="0.25">
      <c r="A5">
        <v>5</v>
      </c>
    </row>
    <row r="6" spans="1:16" x14ac:dyDescent="0.25">
      <c r="A6">
        <v>6</v>
      </c>
    </row>
    <row r="7" spans="1:16" x14ac:dyDescent="0.25">
      <c r="A7">
        <v>7</v>
      </c>
    </row>
    <row r="8" spans="1:16" x14ac:dyDescent="0.25">
      <c r="A8">
        <v>8</v>
      </c>
    </row>
    <row r="9" spans="1:16" x14ac:dyDescent="0.25">
      <c r="A9">
        <v>9</v>
      </c>
    </row>
    <row r="10" spans="1:16" x14ac:dyDescent="0.25">
      <c r="A10">
        <v>10</v>
      </c>
      <c r="H10">
        <v>-11507.358666666667</v>
      </c>
      <c r="M10">
        <f>'Business Bk Stmt Calculator'!T7</f>
        <v>8285</v>
      </c>
      <c r="N10" s="4">
        <f>M10</f>
        <v>8285</v>
      </c>
      <c r="P10">
        <v>100</v>
      </c>
    </row>
    <row r="11" spans="1:16" x14ac:dyDescent="0.25">
      <c r="A11">
        <v>11</v>
      </c>
      <c r="K11">
        <f>('Business Bk Stmt Calculator'!T7*'Business Bk Stmt Calculator'!T11)*'Business Bk Stmt Calculator'!J13</f>
        <v>8751756.1875</v>
      </c>
      <c r="M11">
        <f>M10*(1-'Business Bk Stmt Calculator'!T11)</f>
        <v>-58336756.25</v>
      </c>
      <c r="N11" s="4">
        <f>N10*0.45</f>
        <v>3728.25</v>
      </c>
      <c r="P11">
        <f>P10-55</f>
        <v>45</v>
      </c>
    </row>
    <row r="12" spans="1:16" x14ac:dyDescent="0.25">
      <c r="A12">
        <v>12</v>
      </c>
      <c r="H12">
        <v>11507.358666666667</v>
      </c>
      <c r="M12">
        <f>M11*'Business Bk Stmt Calculator'!T14</f>
        <v>0</v>
      </c>
      <c r="N12" s="4">
        <f>N11*0.49</f>
        <v>1826.8425</v>
      </c>
    </row>
    <row r="13" spans="1:16" x14ac:dyDescent="0.25">
      <c r="A13">
        <v>13</v>
      </c>
    </row>
    <row r="14" spans="1:16" x14ac:dyDescent="0.25">
      <c r="A14">
        <v>14</v>
      </c>
    </row>
    <row r="15" spans="1:16" x14ac:dyDescent="0.25">
      <c r="A15">
        <v>15</v>
      </c>
    </row>
    <row r="16" spans="1:16" x14ac:dyDescent="0.25">
      <c r="A16">
        <v>16</v>
      </c>
    </row>
    <row r="17" spans="1:1" x14ac:dyDescent="0.25">
      <c r="A17">
        <v>17</v>
      </c>
    </row>
    <row r="18" spans="1:1" x14ac:dyDescent="0.25">
      <c r="A18">
        <v>18</v>
      </c>
    </row>
    <row r="19" spans="1:1" x14ac:dyDescent="0.25">
      <c r="A19">
        <v>19</v>
      </c>
    </row>
    <row r="20" spans="1:1" x14ac:dyDescent="0.25">
      <c r="A20">
        <v>20</v>
      </c>
    </row>
    <row r="21" spans="1:1" x14ac:dyDescent="0.25">
      <c r="A21">
        <v>21</v>
      </c>
    </row>
    <row r="22" spans="1:1" x14ac:dyDescent="0.25">
      <c r="A22">
        <v>22</v>
      </c>
    </row>
    <row r="23" spans="1:1" x14ac:dyDescent="0.25">
      <c r="A23">
        <v>23</v>
      </c>
    </row>
    <row r="24" spans="1:1" x14ac:dyDescent="0.25">
      <c r="A24">
        <v>24</v>
      </c>
    </row>
  </sheetData>
  <sortState xmlns:xlrd2="http://schemas.microsoft.com/office/spreadsheetml/2017/richdata2" ref="A1:A12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Business Bk Stmt Calculator</vt:lpstr>
      <vt:lpstr>Sheet2</vt:lpstr>
      <vt:lpstr>Deposits Not Included in Estima</vt:lpstr>
      <vt:lpstr>Instructions</vt:lpstr>
      <vt:lpstr>Val</vt:lpstr>
      <vt:lpstr>Covid Special Considerations</vt:lpstr>
      <vt:lpstr>Sheet1</vt:lpstr>
      <vt:lpstr>calcoptions</vt:lpstr>
      <vt:lpstr>IneligibleDP</vt:lpstr>
      <vt:lpstr>'Business Bk Stmt Calculator'!Print_Area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Gayla M. Hart</dc:creator>
  <cp:lastModifiedBy>Lauren Biscamp</cp:lastModifiedBy>
  <cp:lastPrinted>2022-11-18T15:21:13Z</cp:lastPrinted>
  <dcterms:created xsi:type="dcterms:W3CDTF">2019-06-20T15:54:43Z</dcterms:created>
  <dcterms:modified xsi:type="dcterms:W3CDTF">2024-04-18T14:41:32Z</dcterms:modified>
</cp:coreProperties>
</file>